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4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uittenb/Documents/"/>
    </mc:Choice>
  </mc:AlternateContent>
  <bookViews>
    <workbookView xWindow="1540" yWindow="460" windowWidth="24480" windowHeight="16340" tabRatio="500"/>
  </bookViews>
  <sheets>
    <sheet name="INI DATA" sheetId="1" r:id="rId1"/>
    <sheet name="FULL INI generation" sheetId="2" r:id="rId2"/>
    <sheet name="HELP" sheetId="3" r:id="rId3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" i="1" l="1"/>
  <c r="B1" i="2"/>
  <c r="C7" i="3"/>
  <c r="D19" i="3"/>
  <c r="B1908" i="2"/>
  <c r="E1908" i="2"/>
  <c r="C1931" i="2"/>
  <c r="C1930" i="2"/>
  <c r="C1929" i="2"/>
  <c r="C1928" i="2"/>
  <c r="C1927" i="2"/>
  <c r="C1926" i="2"/>
  <c r="C1925" i="2"/>
  <c r="C1924" i="2"/>
  <c r="C1923" i="2"/>
  <c r="C1922" i="2"/>
  <c r="C1921" i="2"/>
  <c r="C1920" i="2"/>
  <c r="C1919" i="2"/>
  <c r="C1918" i="2"/>
  <c r="C1917" i="2"/>
  <c r="C1916" i="2"/>
  <c r="C1915" i="2"/>
  <c r="C1914" i="2"/>
  <c r="C1913" i="2"/>
  <c r="C1912" i="2"/>
  <c r="C1911" i="2"/>
  <c r="C1910" i="2"/>
  <c r="C1909" i="2"/>
  <c r="C1908" i="2"/>
  <c r="B1884" i="2"/>
  <c r="E1884" i="2"/>
  <c r="C1907" i="2"/>
  <c r="C1906" i="2"/>
  <c r="C1905" i="2"/>
  <c r="C1904" i="2"/>
  <c r="C1903" i="2"/>
  <c r="C1902" i="2"/>
  <c r="C1901" i="2"/>
  <c r="C1900" i="2"/>
  <c r="C1899" i="2"/>
  <c r="C1898" i="2"/>
  <c r="C1897" i="2"/>
  <c r="C1896" i="2"/>
  <c r="C1895" i="2"/>
  <c r="C1894" i="2"/>
  <c r="C1893" i="2"/>
  <c r="C1892" i="2"/>
  <c r="C1891" i="2"/>
  <c r="C1890" i="2"/>
  <c r="C1889" i="2"/>
  <c r="C1888" i="2"/>
  <c r="C1887" i="2"/>
  <c r="C1886" i="2"/>
  <c r="C1885" i="2"/>
  <c r="C1884" i="2"/>
  <c r="B1860" i="2"/>
  <c r="E1860" i="2"/>
  <c r="C1883" i="2"/>
  <c r="C1882" i="2"/>
  <c r="C1881" i="2"/>
  <c r="C1880" i="2"/>
  <c r="C1879" i="2"/>
  <c r="C1878" i="2"/>
  <c r="C1877" i="2"/>
  <c r="C1876" i="2"/>
  <c r="C1875" i="2"/>
  <c r="C1874" i="2"/>
  <c r="C1873" i="2"/>
  <c r="C1872" i="2"/>
  <c r="C1871" i="2"/>
  <c r="C1870" i="2"/>
  <c r="C1869" i="2"/>
  <c r="C1868" i="2"/>
  <c r="C1867" i="2"/>
  <c r="C1866" i="2"/>
  <c r="C1865" i="2"/>
  <c r="C1864" i="2"/>
  <c r="C1863" i="2"/>
  <c r="C1862" i="2"/>
  <c r="C1861" i="2"/>
  <c r="C1860" i="2"/>
  <c r="B1836" i="2"/>
  <c r="E1836" i="2"/>
  <c r="C1859" i="2"/>
  <c r="C1858" i="2"/>
  <c r="C1857" i="2"/>
  <c r="C1856" i="2"/>
  <c r="C1855" i="2"/>
  <c r="C1854" i="2"/>
  <c r="C1853" i="2"/>
  <c r="C1852" i="2"/>
  <c r="C1851" i="2"/>
  <c r="C1850" i="2"/>
  <c r="C1849" i="2"/>
  <c r="C1848" i="2"/>
  <c r="C1847" i="2"/>
  <c r="C1846" i="2"/>
  <c r="C1845" i="2"/>
  <c r="C1844" i="2"/>
  <c r="C1843" i="2"/>
  <c r="C1842" i="2"/>
  <c r="C1841" i="2"/>
  <c r="C1840" i="2"/>
  <c r="C1839" i="2"/>
  <c r="C1838" i="2"/>
  <c r="C1837" i="2"/>
  <c r="C1836" i="2"/>
  <c r="B1812" i="2"/>
  <c r="E1812" i="2"/>
  <c r="C1835" i="2"/>
  <c r="C1834" i="2"/>
  <c r="C1833" i="2"/>
  <c r="C1832" i="2"/>
  <c r="C1831" i="2"/>
  <c r="C1830" i="2"/>
  <c r="C1829" i="2"/>
  <c r="C1828" i="2"/>
  <c r="C1827" i="2"/>
  <c r="C1826" i="2"/>
  <c r="C1825" i="2"/>
  <c r="C1824" i="2"/>
  <c r="C1823" i="2"/>
  <c r="C1822" i="2"/>
  <c r="C1821" i="2"/>
  <c r="C1820" i="2"/>
  <c r="C1819" i="2"/>
  <c r="C1818" i="2"/>
  <c r="C1817" i="2"/>
  <c r="C1816" i="2"/>
  <c r="C1815" i="2"/>
  <c r="C1814" i="2"/>
  <c r="C1813" i="2"/>
  <c r="C1812" i="2"/>
  <c r="B1788" i="2"/>
  <c r="E1788" i="2"/>
  <c r="C1811" i="2"/>
  <c r="C1810" i="2"/>
  <c r="C1809" i="2"/>
  <c r="C1808" i="2"/>
  <c r="C1807" i="2"/>
  <c r="C1806" i="2"/>
  <c r="C1805" i="2"/>
  <c r="C1804" i="2"/>
  <c r="C1803" i="2"/>
  <c r="C1802" i="2"/>
  <c r="C1801" i="2"/>
  <c r="C1800" i="2"/>
  <c r="C1799" i="2"/>
  <c r="C1798" i="2"/>
  <c r="C1797" i="2"/>
  <c r="C1796" i="2"/>
  <c r="C1795" i="2"/>
  <c r="C1794" i="2"/>
  <c r="C1793" i="2"/>
  <c r="C1792" i="2"/>
  <c r="C1791" i="2"/>
  <c r="C1790" i="2"/>
  <c r="C1789" i="2"/>
  <c r="C1788" i="2"/>
  <c r="B1764" i="2"/>
  <c r="E1764" i="2"/>
  <c r="C1787" i="2"/>
  <c r="C1786" i="2"/>
  <c r="C1785" i="2"/>
  <c r="C1784" i="2"/>
  <c r="C1783" i="2"/>
  <c r="C1782" i="2"/>
  <c r="C1781" i="2"/>
  <c r="C1780" i="2"/>
  <c r="C1779" i="2"/>
  <c r="C1778" i="2"/>
  <c r="C1777" i="2"/>
  <c r="C1776" i="2"/>
  <c r="C1775" i="2"/>
  <c r="C1774" i="2"/>
  <c r="C1773" i="2"/>
  <c r="C1772" i="2"/>
  <c r="C1771" i="2"/>
  <c r="C1770" i="2"/>
  <c r="C1769" i="2"/>
  <c r="C1768" i="2"/>
  <c r="C1767" i="2"/>
  <c r="C1766" i="2"/>
  <c r="C1765" i="2"/>
  <c r="C1764" i="2"/>
  <c r="B1740" i="2"/>
  <c r="E1740" i="2"/>
  <c r="C1763" i="2"/>
  <c r="C1762" i="2"/>
  <c r="C1761" i="2"/>
  <c r="C1760" i="2"/>
  <c r="C1759" i="2"/>
  <c r="C1758" i="2"/>
  <c r="C1757" i="2"/>
  <c r="C1756" i="2"/>
  <c r="C1755" i="2"/>
  <c r="C1754" i="2"/>
  <c r="C1753" i="2"/>
  <c r="C1752" i="2"/>
  <c r="C1751" i="2"/>
  <c r="C1750" i="2"/>
  <c r="C1749" i="2"/>
  <c r="C1748" i="2"/>
  <c r="C1747" i="2"/>
  <c r="C1746" i="2"/>
  <c r="C1745" i="2"/>
  <c r="C1744" i="2"/>
  <c r="C1743" i="2"/>
  <c r="C1742" i="2"/>
  <c r="C1741" i="2"/>
  <c r="C1740" i="2"/>
  <c r="B1716" i="2"/>
  <c r="E1716" i="2"/>
  <c r="C1739" i="2"/>
  <c r="C1738" i="2"/>
  <c r="C1737" i="2"/>
  <c r="C1736" i="2"/>
  <c r="C1735" i="2"/>
  <c r="C1734" i="2"/>
  <c r="C1733" i="2"/>
  <c r="C1732" i="2"/>
  <c r="C1731" i="2"/>
  <c r="C1730" i="2"/>
  <c r="C1729" i="2"/>
  <c r="C1728" i="2"/>
  <c r="C1727" i="2"/>
  <c r="C1726" i="2"/>
  <c r="C1725" i="2"/>
  <c r="C1724" i="2"/>
  <c r="C1723" i="2"/>
  <c r="C1722" i="2"/>
  <c r="C1721" i="2"/>
  <c r="C1720" i="2"/>
  <c r="C1719" i="2"/>
  <c r="C1718" i="2"/>
  <c r="C1717" i="2"/>
  <c r="C1716" i="2"/>
  <c r="B1692" i="2"/>
  <c r="E1692" i="2"/>
  <c r="C1715" i="2"/>
  <c r="C1714" i="2"/>
  <c r="C1713" i="2"/>
  <c r="C1712" i="2"/>
  <c r="C1711" i="2"/>
  <c r="C1710" i="2"/>
  <c r="C1709" i="2"/>
  <c r="C1708" i="2"/>
  <c r="C1707" i="2"/>
  <c r="C1706" i="2"/>
  <c r="C1705" i="2"/>
  <c r="C1704" i="2"/>
  <c r="C1703" i="2"/>
  <c r="C1702" i="2"/>
  <c r="C1701" i="2"/>
  <c r="C1700" i="2"/>
  <c r="C1699" i="2"/>
  <c r="C1698" i="2"/>
  <c r="C1697" i="2"/>
  <c r="C1696" i="2"/>
  <c r="C1695" i="2"/>
  <c r="C1694" i="2"/>
  <c r="C1693" i="2"/>
  <c r="C1692" i="2"/>
  <c r="B1668" i="2"/>
  <c r="E1668" i="2"/>
  <c r="C1691" i="2"/>
  <c r="C1690" i="2"/>
  <c r="C1689" i="2"/>
  <c r="C1688" i="2"/>
  <c r="C1687" i="2"/>
  <c r="C1686" i="2"/>
  <c r="C1685" i="2"/>
  <c r="C1684" i="2"/>
  <c r="C1683" i="2"/>
  <c r="C1682" i="2"/>
  <c r="C1681" i="2"/>
  <c r="C1680" i="2"/>
  <c r="C1679" i="2"/>
  <c r="C1678" i="2"/>
  <c r="C1677" i="2"/>
  <c r="C1676" i="2"/>
  <c r="C1675" i="2"/>
  <c r="C1674" i="2"/>
  <c r="C1673" i="2"/>
  <c r="C1672" i="2"/>
  <c r="C1671" i="2"/>
  <c r="C1670" i="2"/>
  <c r="C1669" i="2"/>
  <c r="C1668" i="2"/>
  <c r="B1644" i="2"/>
  <c r="E1644" i="2"/>
  <c r="C1667" i="2"/>
  <c r="C1666" i="2"/>
  <c r="C1665" i="2"/>
  <c r="C1664" i="2"/>
  <c r="C1663" i="2"/>
  <c r="C1662" i="2"/>
  <c r="C1661" i="2"/>
  <c r="C1660" i="2"/>
  <c r="C1659" i="2"/>
  <c r="C1658" i="2"/>
  <c r="C1657" i="2"/>
  <c r="C1656" i="2"/>
  <c r="C1655" i="2"/>
  <c r="C1654" i="2"/>
  <c r="C1653" i="2"/>
  <c r="C1652" i="2"/>
  <c r="C1651" i="2"/>
  <c r="C1650" i="2"/>
  <c r="C1649" i="2"/>
  <c r="C1648" i="2"/>
  <c r="C1647" i="2"/>
  <c r="C1646" i="2"/>
  <c r="C1645" i="2"/>
  <c r="C1644" i="2"/>
  <c r="B1620" i="2"/>
  <c r="E1620" i="2"/>
  <c r="C1643" i="2"/>
  <c r="C1642" i="2"/>
  <c r="C1641" i="2"/>
  <c r="C1640" i="2"/>
  <c r="C1639" i="2"/>
  <c r="C1638" i="2"/>
  <c r="C1637" i="2"/>
  <c r="C1636" i="2"/>
  <c r="C1635" i="2"/>
  <c r="C1634" i="2"/>
  <c r="C1633" i="2"/>
  <c r="C1632" i="2"/>
  <c r="C1631" i="2"/>
  <c r="C1630" i="2"/>
  <c r="C1629" i="2"/>
  <c r="C1628" i="2"/>
  <c r="C1627" i="2"/>
  <c r="C1626" i="2"/>
  <c r="C1625" i="2"/>
  <c r="C1624" i="2"/>
  <c r="C1623" i="2"/>
  <c r="C1622" i="2"/>
  <c r="C1621" i="2"/>
  <c r="C1620" i="2"/>
  <c r="B1596" i="2"/>
  <c r="E1596" i="2"/>
  <c r="C1619" i="2"/>
  <c r="C1618" i="2"/>
  <c r="C1617" i="2"/>
  <c r="C1616" i="2"/>
  <c r="C1615" i="2"/>
  <c r="C1614" i="2"/>
  <c r="C1613" i="2"/>
  <c r="C1612" i="2"/>
  <c r="C1611" i="2"/>
  <c r="C1610" i="2"/>
  <c r="C1609" i="2"/>
  <c r="C1608" i="2"/>
  <c r="C1607" i="2"/>
  <c r="C1606" i="2"/>
  <c r="C1605" i="2"/>
  <c r="C1604" i="2"/>
  <c r="C1603" i="2"/>
  <c r="C1602" i="2"/>
  <c r="C1601" i="2"/>
  <c r="C1600" i="2"/>
  <c r="C1599" i="2"/>
  <c r="C1598" i="2"/>
  <c r="C1597" i="2"/>
  <c r="C1596" i="2"/>
  <c r="B1572" i="2"/>
  <c r="E1572" i="2"/>
  <c r="C1595" i="2"/>
  <c r="C1594" i="2"/>
  <c r="C1593" i="2"/>
  <c r="C1592" i="2"/>
  <c r="C1591" i="2"/>
  <c r="C1590" i="2"/>
  <c r="C1589" i="2"/>
  <c r="C1588" i="2"/>
  <c r="C1587" i="2"/>
  <c r="C1586" i="2"/>
  <c r="C1585" i="2"/>
  <c r="C1584" i="2"/>
  <c r="C1583" i="2"/>
  <c r="C1582" i="2"/>
  <c r="C1581" i="2"/>
  <c r="C1580" i="2"/>
  <c r="C1579" i="2"/>
  <c r="C1578" i="2"/>
  <c r="C1577" i="2"/>
  <c r="C1576" i="2"/>
  <c r="C1575" i="2"/>
  <c r="C1574" i="2"/>
  <c r="C1573" i="2"/>
  <c r="C1572" i="2"/>
  <c r="B1548" i="2"/>
  <c r="E1548" i="2"/>
  <c r="C1571" i="2"/>
  <c r="C1570" i="2"/>
  <c r="C1569" i="2"/>
  <c r="C1568" i="2"/>
  <c r="C1567" i="2"/>
  <c r="C1566" i="2"/>
  <c r="C1565" i="2"/>
  <c r="C1564" i="2"/>
  <c r="C1563" i="2"/>
  <c r="C1562" i="2"/>
  <c r="C1561" i="2"/>
  <c r="C1560" i="2"/>
  <c r="C1559" i="2"/>
  <c r="C1558" i="2"/>
  <c r="C1557" i="2"/>
  <c r="C1556" i="2"/>
  <c r="C1555" i="2"/>
  <c r="C1554" i="2"/>
  <c r="C1553" i="2"/>
  <c r="C1552" i="2"/>
  <c r="C1551" i="2"/>
  <c r="C1550" i="2"/>
  <c r="C1549" i="2"/>
  <c r="C1548" i="2"/>
  <c r="B1524" i="2"/>
  <c r="E1524" i="2"/>
  <c r="C1547" i="2"/>
  <c r="C1546" i="2"/>
  <c r="C1545" i="2"/>
  <c r="C1544" i="2"/>
  <c r="C1543" i="2"/>
  <c r="C1542" i="2"/>
  <c r="C1541" i="2"/>
  <c r="C1540" i="2"/>
  <c r="C1539" i="2"/>
  <c r="C1538" i="2"/>
  <c r="C1537" i="2"/>
  <c r="C1536" i="2"/>
  <c r="C1535" i="2"/>
  <c r="C1534" i="2"/>
  <c r="C1533" i="2"/>
  <c r="C1532" i="2"/>
  <c r="C1531" i="2"/>
  <c r="C1530" i="2"/>
  <c r="C1529" i="2"/>
  <c r="C1528" i="2"/>
  <c r="C1527" i="2"/>
  <c r="C1526" i="2"/>
  <c r="C1525" i="2"/>
  <c r="C1524" i="2"/>
  <c r="B1500" i="2"/>
  <c r="E1500" i="2"/>
  <c r="C1523" i="2"/>
  <c r="C1522" i="2"/>
  <c r="C1521" i="2"/>
  <c r="C1520" i="2"/>
  <c r="C1519" i="2"/>
  <c r="C1518" i="2"/>
  <c r="C1517" i="2"/>
  <c r="C1516" i="2"/>
  <c r="C1515" i="2"/>
  <c r="C1514" i="2"/>
  <c r="C1513" i="2"/>
  <c r="C1512" i="2"/>
  <c r="C1511" i="2"/>
  <c r="C1510" i="2"/>
  <c r="C1509" i="2"/>
  <c r="C1508" i="2"/>
  <c r="C1507" i="2"/>
  <c r="C1506" i="2"/>
  <c r="C1505" i="2"/>
  <c r="C1504" i="2"/>
  <c r="C1503" i="2"/>
  <c r="C1502" i="2"/>
  <c r="C1501" i="2"/>
  <c r="C1500" i="2"/>
  <c r="B1476" i="2"/>
  <c r="E1476" i="2"/>
  <c r="C1499" i="2"/>
  <c r="C1498" i="2"/>
  <c r="C1497" i="2"/>
  <c r="C1496" i="2"/>
  <c r="C1495" i="2"/>
  <c r="C1494" i="2"/>
  <c r="C1493" i="2"/>
  <c r="C1492" i="2"/>
  <c r="C1491" i="2"/>
  <c r="C1490" i="2"/>
  <c r="C1489" i="2"/>
  <c r="C1488" i="2"/>
  <c r="C1487" i="2"/>
  <c r="C1486" i="2"/>
  <c r="C1485" i="2"/>
  <c r="C1484" i="2"/>
  <c r="C1483" i="2"/>
  <c r="C1482" i="2"/>
  <c r="C1481" i="2"/>
  <c r="C1480" i="2"/>
  <c r="C1479" i="2"/>
  <c r="C1478" i="2"/>
  <c r="C1477" i="2"/>
  <c r="C1476" i="2"/>
  <c r="B1452" i="2"/>
  <c r="E1452" i="2"/>
  <c r="C1475" i="2"/>
  <c r="C1474" i="2"/>
  <c r="C1473" i="2"/>
  <c r="C1472" i="2"/>
  <c r="C1471" i="2"/>
  <c r="C1470" i="2"/>
  <c r="C1469" i="2"/>
  <c r="C1468" i="2"/>
  <c r="C1467" i="2"/>
  <c r="C1466" i="2"/>
  <c r="C1465" i="2"/>
  <c r="C1464" i="2"/>
  <c r="C1463" i="2"/>
  <c r="C1462" i="2"/>
  <c r="C1461" i="2"/>
  <c r="C1460" i="2"/>
  <c r="C1459" i="2"/>
  <c r="C1458" i="2"/>
  <c r="C1457" i="2"/>
  <c r="C1456" i="2"/>
  <c r="C1455" i="2"/>
  <c r="C1454" i="2"/>
  <c r="C1453" i="2"/>
  <c r="C1452" i="2"/>
  <c r="B1428" i="2"/>
  <c r="E1428" i="2"/>
  <c r="C1451" i="2"/>
  <c r="C1450" i="2"/>
  <c r="C1449" i="2"/>
  <c r="C1448" i="2"/>
  <c r="C1447" i="2"/>
  <c r="C1446" i="2"/>
  <c r="C1445" i="2"/>
  <c r="C1444" i="2"/>
  <c r="C1443" i="2"/>
  <c r="C1442" i="2"/>
  <c r="C1441" i="2"/>
  <c r="C1440" i="2"/>
  <c r="C1439" i="2"/>
  <c r="C1438" i="2"/>
  <c r="C1437" i="2"/>
  <c r="C1436" i="2"/>
  <c r="C1435" i="2"/>
  <c r="C1434" i="2"/>
  <c r="C1433" i="2"/>
  <c r="C1432" i="2"/>
  <c r="C1431" i="2"/>
  <c r="C1430" i="2"/>
  <c r="C1429" i="2"/>
  <c r="C1428" i="2"/>
  <c r="B1404" i="2"/>
  <c r="E1404" i="2"/>
  <c r="C1427" i="2"/>
  <c r="C1426" i="2"/>
  <c r="C1425" i="2"/>
  <c r="C1424" i="2"/>
  <c r="C1423" i="2"/>
  <c r="C1422" i="2"/>
  <c r="C1421" i="2"/>
  <c r="C1420" i="2"/>
  <c r="C1419" i="2"/>
  <c r="C1418" i="2"/>
  <c r="C1417" i="2"/>
  <c r="C1416" i="2"/>
  <c r="C1415" i="2"/>
  <c r="C1414" i="2"/>
  <c r="C1413" i="2"/>
  <c r="C1412" i="2"/>
  <c r="C1411" i="2"/>
  <c r="C1410" i="2"/>
  <c r="C1409" i="2"/>
  <c r="C1408" i="2"/>
  <c r="C1407" i="2"/>
  <c r="C1406" i="2"/>
  <c r="C1405" i="2"/>
  <c r="C1404" i="2"/>
  <c r="B1380" i="2"/>
  <c r="E1380" i="2"/>
  <c r="C1403" i="2"/>
  <c r="C1402" i="2"/>
  <c r="C1401" i="2"/>
  <c r="C1400" i="2"/>
  <c r="C1399" i="2"/>
  <c r="C1398" i="2"/>
  <c r="C1397" i="2"/>
  <c r="C1396" i="2"/>
  <c r="C1395" i="2"/>
  <c r="C1394" i="2"/>
  <c r="C1393" i="2"/>
  <c r="C1392" i="2"/>
  <c r="C1391" i="2"/>
  <c r="C1390" i="2"/>
  <c r="C1389" i="2"/>
  <c r="C1388" i="2"/>
  <c r="C1387" i="2"/>
  <c r="C1386" i="2"/>
  <c r="C1385" i="2"/>
  <c r="C1384" i="2"/>
  <c r="C1383" i="2"/>
  <c r="C1382" i="2"/>
  <c r="C1381" i="2"/>
  <c r="C1380" i="2"/>
  <c r="B1356" i="2"/>
  <c r="E1356" i="2"/>
  <c r="C1379" i="2"/>
  <c r="C1378" i="2"/>
  <c r="C1377" i="2"/>
  <c r="C1376" i="2"/>
  <c r="C1375" i="2"/>
  <c r="C1374" i="2"/>
  <c r="C1373" i="2"/>
  <c r="C1372" i="2"/>
  <c r="C1371" i="2"/>
  <c r="C1370" i="2"/>
  <c r="C1369" i="2"/>
  <c r="C1368" i="2"/>
  <c r="C1367" i="2"/>
  <c r="C1366" i="2"/>
  <c r="C1365" i="2"/>
  <c r="C1364" i="2"/>
  <c r="C1363" i="2"/>
  <c r="C1362" i="2"/>
  <c r="C1361" i="2"/>
  <c r="C1360" i="2"/>
  <c r="C1359" i="2"/>
  <c r="C1358" i="2"/>
  <c r="C1357" i="2"/>
  <c r="C1356" i="2"/>
  <c r="B1332" i="2"/>
  <c r="E1332" i="2"/>
  <c r="C1355" i="2"/>
  <c r="C1354" i="2"/>
  <c r="C1353" i="2"/>
  <c r="C1352" i="2"/>
  <c r="C1351" i="2"/>
  <c r="C1350" i="2"/>
  <c r="C1349" i="2"/>
  <c r="C1348" i="2"/>
  <c r="C1347" i="2"/>
  <c r="C1346" i="2"/>
  <c r="C1345" i="2"/>
  <c r="C1344" i="2"/>
  <c r="C1343" i="2"/>
  <c r="C1342" i="2"/>
  <c r="C1341" i="2"/>
  <c r="C1340" i="2"/>
  <c r="C1339" i="2"/>
  <c r="C1338" i="2"/>
  <c r="C1337" i="2"/>
  <c r="C1336" i="2"/>
  <c r="C1335" i="2"/>
  <c r="C1334" i="2"/>
  <c r="C1333" i="2"/>
  <c r="C1332" i="2"/>
  <c r="B1308" i="2"/>
  <c r="E1308" i="2"/>
  <c r="C1331" i="2"/>
  <c r="C1330" i="2"/>
  <c r="C1329" i="2"/>
  <c r="C1328" i="2"/>
  <c r="C1327" i="2"/>
  <c r="C1326" i="2"/>
  <c r="C1325" i="2"/>
  <c r="C1324" i="2"/>
  <c r="C1323" i="2"/>
  <c r="C1322" i="2"/>
  <c r="C1321" i="2"/>
  <c r="C1320" i="2"/>
  <c r="C1319" i="2"/>
  <c r="C1318" i="2"/>
  <c r="C1317" i="2"/>
  <c r="C1316" i="2"/>
  <c r="C1315" i="2"/>
  <c r="C1314" i="2"/>
  <c r="C1313" i="2"/>
  <c r="C1312" i="2"/>
  <c r="C1311" i="2"/>
  <c r="C1310" i="2"/>
  <c r="C1309" i="2"/>
  <c r="C1308" i="2"/>
  <c r="B1284" i="2"/>
  <c r="E1284" i="2"/>
  <c r="C1307" i="2"/>
  <c r="C1306" i="2"/>
  <c r="C1305" i="2"/>
  <c r="C1304" i="2"/>
  <c r="C1303" i="2"/>
  <c r="C1302" i="2"/>
  <c r="C1301" i="2"/>
  <c r="C1300" i="2"/>
  <c r="C1299" i="2"/>
  <c r="C1298" i="2"/>
  <c r="C1297" i="2"/>
  <c r="C1296" i="2"/>
  <c r="C1295" i="2"/>
  <c r="C1294" i="2"/>
  <c r="C1293" i="2"/>
  <c r="C1292" i="2"/>
  <c r="C1291" i="2"/>
  <c r="C1290" i="2"/>
  <c r="C1289" i="2"/>
  <c r="C1288" i="2"/>
  <c r="C1287" i="2"/>
  <c r="C1286" i="2"/>
  <c r="C1285" i="2"/>
  <c r="C1284" i="2"/>
  <c r="B1260" i="2"/>
  <c r="E1260" i="2"/>
  <c r="C1283" i="2"/>
  <c r="C1282" i="2"/>
  <c r="C1281" i="2"/>
  <c r="C1280" i="2"/>
  <c r="C1279" i="2"/>
  <c r="C1278" i="2"/>
  <c r="C1277" i="2"/>
  <c r="C1276" i="2"/>
  <c r="C1275" i="2"/>
  <c r="C1274" i="2"/>
  <c r="C1273" i="2"/>
  <c r="C1272" i="2"/>
  <c r="C1271" i="2"/>
  <c r="C1270" i="2"/>
  <c r="C1269" i="2"/>
  <c r="C1268" i="2"/>
  <c r="C1267" i="2"/>
  <c r="C1266" i="2"/>
  <c r="C1265" i="2"/>
  <c r="C1264" i="2"/>
  <c r="C1263" i="2"/>
  <c r="C1262" i="2"/>
  <c r="C1261" i="2"/>
  <c r="C1260" i="2"/>
  <c r="B1236" i="2"/>
  <c r="E1236" i="2"/>
  <c r="C1259" i="2"/>
  <c r="C1258" i="2"/>
  <c r="C1257" i="2"/>
  <c r="C1256" i="2"/>
  <c r="C1255" i="2"/>
  <c r="C1254" i="2"/>
  <c r="C1253" i="2"/>
  <c r="C1252" i="2"/>
  <c r="C1251" i="2"/>
  <c r="C1250" i="2"/>
  <c r="C1249" i="2"/>
  <c r="C1248" i="2"/>
  <c r="C1247" i="2"/>
  <c r="C1246" i="2"/>
  <c r="C1245" i="2"/>
  <c r="C1244" i="2"/>
  <c r="C1243" i="2"/>
  <c r="C1242" i="2"/>
  <c r="C1241" i="2"/>
  <c r="C1240" i="2"/>
  <c r="C1239" i="2"/>
  <c r="C1238" i="2"/>
  <c r="C1237" i="2"/>
  <c r="C1236" i="2"/>
  <c r="B1212" i="2"/>
  <c r="E1212" i="2"/>
  <c r="C1235" i="2"/>
  <c r="C1234" i="2"/>
  <c r="C1233" i="2"/>
  <c r="C1232" i="2"/>
  <c r="C1231" i="2"/>
  <c r="C1230" i="2"/>
  <c r="C1229" i="2"/>
  <c r="C1228" i="2"/>
  <c r="C1227" i="2"/>
  <c r="C1226" i="2"/>
  <c r="C1225" i="2"/>
  <c r="C1224" i="2"/>
  <c r="C1223" i="2"/>
  <c r="C1222" i="2"/>
  <c r="C1221" i="2"/>
  <c r="C1220" i="2"/>
  <c r="C1219" i="2"/>
  <c r="C1218" i="2"/>
  <c r="C1217" i="2"/>
  <c r="C1216" i="2"/>
  <c r="C1215" i="2"/>
  <c r="C1214" i="2"/>
  <c r="C1213" i="2"/>
  <c r="C1212" i="2"/>
  <c r="B1188" i="2"/>
  <c r="E1188" i="2"/>
  <c r="C1211" i="2"/>
  <c r="C1210" i="2"/>
  <c r="C1209" i="2"/>
  <c r="C1208" i="2"/>
  <c r="C1207" i="2"/>
  <c r="C1206" i="2"/>
  <c r="C1205" i="2"/>
  <c r="C1204" i="2"/>
  <c r="C1203" i="2"/>
  <c r="C1202" i="2"/>
  <c r="C1201" i="2"/>
  <c r="C1200" i="2"/>
  <c r="C1199" i="2"/>
  <c r="C1198" i="2"/>
  <c r="C1197" i="2"/>
  <c r="C1196" i="2"/>
  <c r="C1195" i="2"/>
  <c r="C1194" i="2"/>
  <c r="C1193" i="2"/>
  <c r="C1192" i="2"/>
  <c r="C1191" i="2"/>
  <c r="C1190" i="2"/>
  <c r="C1189" i="2"/>
  <c r="C1188" i="2"/>
  <c r="B1164" i="2"/>
  <c r="E1164" i="2"/>
  <c r="C1187" i="2"/>
  <c r="C1186" i="2"/>
  <c r="C1185" i="2"/>
  <c r="C1184" i="2"/>
  <c r="C1183" i="2"/>
  <c r="C1182" i="2"/>
  <c r="C1181" i="2"/>
  <c r="C1180" i="2"/>
  <c r="C1179" i="2"/>
  <c r="C1178" i="2"/>
  <c r="C1177" i="2"/>
  <c r="C1176" i="2"/>
  <c r="C1175" i="2"/>
  <c r="C1174" i="2"/>
  <c r="C1173" i="2"/>
  <c r="C1172" i="2"/>
  <c r="C1171" i="2"/>
  <c r="C1170" i="2"/>
  <c r="C1169" i="2"/>
  <c r="C1168" i="2"/>
  <c r="C1167" i="2"/>
  <c r="C1166" i="2"/>
  <c r="C1165" i="2"/>
  <c r="C1164" i="2"/>
  <c r="B1140" i="2"/>
  <c r="E1140" i="2"/>
  <c r="C1163" i="2"/>
  <c r="C1162" i="2"/>
  <c r="C1161" i="2"/>
  <c r="C1160" i="2"/>
  <c r="C1159" i="2"/>
  <c r="C1158" i="2"/>
  <c r="C1157" i="2"/>
  <c r="C1156" i="2"/>
  <c r="C1155" i="2"/>
  <c r="C1154" i="2"/>
  <c r="C1153" i="2"/>
  <c r="C1152" i="2"/>
  <c r="C1151" i="2"/>
  <c r="C1150" i="2"/>
  <c r="C1149" i="2"/>
  <c r="C1148" i="2"/>
  <c r="C1147" i="2"/>
  <c r="C1146" i="2"/>
  <c r="C1145" i="2"/>
  <c r="C1144" i="2"/>
  <c r="C1143" i="2"/>
  <c r="C1142" i="2"/>
  <c r="C1141" i="2"/>
  <c r="C1140" i="2"/>
  <c r="B1116" i="2"/>
  <c r="E1116" i="2"/>
  <c r="C1139" i="2"/>
  <c r="C1138" i="2"/>
  <c r="C1137" i="2"/>
  <c r="C1136" i="2"/>
  <c r="C1135" i="2"/>
  <c r="C1134" i="2"/>
  <c r="C1133" i="2"/>
  <c r="C1132" i="2"/>
  <c r="C1131" i="2"/>
  <c r="C1130" i="2"/>
  <c r="C1129" i="2"/>
  <c r="C1128" i="2"/>
  <c r="C1127" i="2"/>
  <c r="C1126" i="2"/>
  <c r="C1125" i="2"/>
  <c r="C1124" i="2"/>
  <c r="C1123" i="2"/>
  <c r="C1122" i="2"/>
  <c r="C1121" i="2"/>
  <c r="C1120" i="2"/>
  <c r="C1119" i="2"/>
  <c r="C1118" i="2"/>
  <c r="C1117" i="2"/>
  <c r="C1116" i="2"/>
  <c r="B1092" i="2"/>
  <c r="E1092" i="2"/>
  <c r="C1115" i="2"/>
  <c r="C1114" i="2"/>
  <c r="C1113" i="2"/>
  <c r="C1112" i="2"/>
  <c r="C1111" i="2"/>
  <c r="C1110" i="2"/>
  <c r="C1109" i="2"/>
  <c r="C1108" i="2"/>
  <c r="C1107" i="2"/>
  <c r="C1106" i="2"/>
  <c r="C1105" i="2"/>
  <c r="C1104" i="2"/>
  <c r="C1103" i="2"/>
  <c r="C1102" i="2"/>
  <c r="C1101" i="2"/>
  <c r="C1100" i="2"/>
  <c r="C1099" i="2"/>
  <c r="C1098" i="2"/>
  <c r="C1097" i="2"/>
  <c r="C1096" i="2"/>
  <c r="C1095" i="2"/>
  <c r="C1094" i="2"/>
  <c r="C1093" i="2"/>
  <c r="C1092" i="2"/>
  <c r="B1068" i="2"/>
  <c r="E1068" i="2"/>
  <c r="C1091" i="2"/>
  <c r="C1090" i="2"/>
  <c r="C1089" i="2"/>
  <c r="C1088" i="2"/>
  <c r="C1087" i="2"/>
  <c r="C1086" i="2"/>
  <c r="C1085" i="2"/>
  <c r="C1084" i="2"/>
  <c r="C1083" i="2"/>
  <c r="C1082" i="2"/>
  <c r="C1081" i="2"/>
  <c r="C1080" i="2"/>
  <c r="C1079" i="2"/>
  <c r="C1078" i="2"/>
  <c r="C1077" i="2"/>
  <c r="C1076" i="2"/>
  <c r="C1075" i="2"/>
  <c r="C1074" i="2"/>
  <c r="C1073" i="2"/>
  <c r="C1072" i="2"/>
  <c r="C1071" i="2"/>
  <c r="C1070" i="2"/>
  <c r="C1069" i="2"/>
  <c r="C1068" i="2"/>
  <c r="B1044" i="2"/>
  <c r="E1044" i="2"/>
  <c r="C1067" i="2"/>
  <c r="C1066" i="2"/>
  <c r="C1065" i="2"/>
  <c r="C1064" i="2"/>
  <c r="C1063" i="2"/>
  <c r="C1062" i="2"/>
  <c r="C1061" i="2"/>
  <c r="C1060" i="2"/>
  <c r="C1059" i="2"/>
  <c r="C1058" i="2"/>
  <c r="C1057" i="2"/>
  <c r="C1056" i="2"/>
  <c r="C1055" i="2"/>
  <c r="C1054" i="2"/>
  <c r="C1053" i="2"/>
  <c r="C1052" i="2"/>
  <c r="C1051" i="2"/>
  <c r="C1050" i="2"/>
  <c r="C1049" i="2"/>
  <c r="C1048" i="2"/>
  <c r="C1047" i="2"/>
  <c r="C1046" i="2"/>
  <c r="C1045" i="2"/>
  <c r="C1044" i="2"/>
  <c r="B1020" i="2"/>
  <c r="E1020" i="2"/>
  <c r="C1043" i="2"/>
  <c r="C1042" i="2"/>
  <c r="C1041" i="2"/>
  <c r="C1040" i="2"/>
  <c r="C1039" i="2"/>
  <c r="C1038" i="2"/>
  <c r="C1037" i="2"/>
  <c r="C1036" i="2"/>
  <c r="C1035" i="2"/>
  <c r="C1034" i="2"/>
  <c r="C1033" i="2"/>
  <c r="C1032" i="2"/>
  <c r="C1031" i="2"/>
  <c r="C1030" i="2"/>
  <c r="C1029" i="2"/>
  <c r="C1028" i="2"/>
  <c r="C1027" i="2"/>
  <c r="C1026" i="2"/>
  <c r="C1025" i="2"/>
  <c r="C1024" i="2"/>
  <c r="C1023" i="2"/>
  <c r="C1022" i="2"/>
  <c r="C1021" i="2"/>
  <c r="C1020" i="2"/>
  <c r="B996" i="2"/>
  <c r="E996" i="2"/>
  <c r="C1019" i="2"/>
  <c r="C1018" i="2"/>
  <c r="C1017" i="2"/>
  <c r="C1016" i="2"/>
  <c r="C1015" i="2"/>
  <c r="C1014" i="2"/>
  <c r="C1013" i="2"/>
  <c r="C1012" i="2"/>
  <c r="C1011" i="2"/>
  <c r="C1010" i="2"/>
  <c r="C1009" i="2"/>
  <c r="C1008" i="2"/>
  <c r="C1007" i="2"/>
  <c r="C1006" i="2"/>
  <c r="C1005" i="2"/>
  <c r="C1004" i="2"/>
  <c r="C1003" i="2"/>
  <c r="C1002" i="2"/>
  <c r="C1001" i="2"/>
  <c r="C1000" i="2"/>
  <c r="C999" i="2"/>
  <c r="C998" i="2"/>
  <c r="C997" i="2"/>
  <c r="C996" i="2"/>
  <c r="B972" i="2"/>
  <c r="E972" i="2"/>
  <c r="C995" i="2"/>
  <c r="C994" i="2"/>
  <c r="C993" i="2"/>
  <c r="C992" i="2"/>
  <c r="C991" i="2"/>
  <c r="C990" i="2"/>
  <c r="C989" i="2"/>
  <c r="C988" i="2"/>
  <c r="C987" i="2"/>
  <c r="C986" i="2"/>
  <c r="C985" i="2"/>
  <c r="C984" i="2"/>
  <c r="C983" i="2"/>
  <c r="C982" i="2"/>
  <c r="C981" i="2"/>
  <c r="C980" i="2"/>
  <c r="C979" i="2"/>
  <c r="C978" i="2"/>
  <c r="C977" i="2"/>
  <c r="C976" i="2"/>
  <c r="C975" i="2"/>
  <c r="C974" i="2"/>
  <c r="C973" i="2"/>
  <c r="C972" i="2"/>
  <c r="B948" i="2"/>
  <c r="E948" i="2"/>
  <c r="C971" i="2"/>
  <c r="C970" i="2"/>
  <c r="C969" i="2"/>
  <c r="C968" i="2"/>
  <c r="C967" i="2"/>
  <c r="C966" i="2"/>
  <c r="C965" i="2"/>
  <c r="C964" i="2"/>
  <c r="C963" i="2"/>
  <c r="C962" i="2"/>
  <c r="C961" i="2"/>
  <c r="C960" i="2"/>
  <c r="C959" i="2"/>
  <c r="C958" i="2"/>
  <c r="C957" i="2"/>
  <c r="C956" i="2"/>
  <c r="C955" i="2"/>
  <c r="C954" i="2"/>
  <c r="C953" i="2"/>
  <c r="C952" i="2"/>
  <c r="C951" i="2"/>
  <c r="C950" i="2"/>
  <c r="C949" i="2"/>
  <c r="C948" i="2"/>
  <c r="B924" i="2"/>
  <c r="E924" i="2"/>
  <c r="C947" i="2"/>
  <c r="C946" i="2"/>
  <c r="C945" i="2"/>
  <c r="B926" i="2"/>
  <c r="C944" i="2"/>
  <c r="C943" i="2"/>
  <c r="C942" i="2"/>
  <c r="C941" i="2"/>
  <c r="C940" i="2"/>
  <c r="C939" i="2"/>
  <c r="C938" i="2"/>
  <c r="C937" i="2"/>
  <c r="C936" i="2"/>
  <c r="C935" i="2"/>
  <c r="C934" i="2"/>
  <c r="C933" i="2"/>
  <c r="C932" i="2"/>
  <c r="C931" i="2"/>
  <c r="C930" i="2"/>
  <c r="C929" i="2"/>
  <c r="C928" i="2"/>
  <c r="C927" i="2"/>
  <c r="C926" i="2"/>
  <c r="C925" i="2"/>
  <c r="C924" i="2"/>
  <c r="B900" i="2"/>
  <c r="E900" i="2"/>
  <c r="C923" i="2"/>
  <c r="C922" i="2"/>
  <c r="C921" i="2"/>
  <c r="B902" i="2"/>
  <c r="C920" i="2"/>
  <c r="C919" i="2"/>
  <c r="C918" i="2"/>
  <c r="C917" i="2"/>
  <c r="C916" i="2"/>
  <c r="C915" i="2"/>
  <c r="C914" i="2"/>
  <c r="C913" i="2"/>
  <c r="C912" i="2"/>
  <c r="C911" i="2"/>
  <c r="C910" i="2"/>
  <c r="C909" i="2"/>
  <c r="C908" i="2"/>
  <c r="C907" i="2"/>
  <c r="C906" i="2"/>
  <c r="C905" i="2"/>
  <c r="C904" i="2"/>
  <c r="C903" i="2"/>
  <c r="C902" i="2"/>
  <c r="C901" i="2"/>
  <c r="C900" i="2"/>
  <c r="B876" i="2"/>
  <c r="E876" i="2"/>
  <c r="C899" i="2"/>
  <c r="C898" i="2"/>
  <c r="C897" i="2"/>
  <c r="B878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9" i="2"/>
  <c r="C878" i="2"/>
  <c r="C877" i="2"/>
  <c r="C876" i="2"/>
  <c r="B852" i="2"/>
  <c r="E852" i="2"/>
  <c r="C875" i="2"/>
  <c r="C874" i="2"/>
  <c r="C873" i="2"/>
  <c r="B854" i="2"/>
  <c r="C872" i="2"/>
  <c r="C871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B828" i="2"/>
  <c r="E828" i="2"/>
  <c r="C851" i="2"/>
  <c r="C850" i="2"/>
  <c r="C849" i="2"/>
  <c r="B830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B804" i="2"/>
  <c r="E804" i="2"/>
  <c r="C827" i="2"/>
  <c r="C826" i="2"/>
  <c r="C825" i="2"/>
  <c r="B806" i="2"/>
  <c r="C824" i="2"/>
  <c r="C823" i="2"/>
  <c r="C822" i="2"/>
  <c r="C821" i="2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B780" i="2"/>
  <c r="E780" i="2"/>
  <c r="C803" i="2"/>
  <c r="C802" i="2"/>
  <c r="C801" i="2"/>
  <c r="B782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1" i="2"/>
  <c r="C780" i="2"/>
  <c r="B756" i="2"/>
  <c r="E756" i="2"/>
  <c r="C779" i="2"/>
  <c r="C778" i="2"/>
  <c r="C777" i="2"/>
  <c r="B758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B732" i="2"/>
  <c r="E732" i="2"/>
  <c r="C755" i="2"/>
  <c r="C754" i="2"/>
  <c r="C753" i="2"/>
  <c r="B734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9" i="2"/>
  <c r="C738" i="2"/>
  <c r="C737" i="2"/>
  <c r="C736" i="2"/>
  <c r="C735" i="2"/>
  <c r="C734" i="2"/>
  <c r="C733" i="2"/>
  <c r="C732" i="2"/>
  <c r="B708" i="2"/>
  <c r="E708" i="2"/>
  <c r="C731" i="2"/>
  <c r="C730" i="2"/>
  <c r="C729" i="2"/>
  <c r="B710" i="2"/>
  <c r="C728" i="2"/>
  <c r="C727" i="2"/>
  <c r="C726" i="2"/>
  <c r="C725" i="2"/>
  <c r="C724" i="2"/>
  <c r="C723" i="2"/>
  <c r="C722" i="2"/>
  <c r="C721" i="2"/>
  <c r="C720" i="2"/>
  <c r="C719" i="2"/>
  <c r="C718" i="2"/>
  <c r="C717" i="2"/>
  <c r="C716" i="2"/>
  <c r="C715" i="2"/>
  <c r="C714" i="2"/>
  <c r="C713" i="2"/>
  <c r="C712" i="2"/>
  <c r="C711" i="2"/>
  <c r="C710" i="2"/>
  <c r="C709" i="2"/>
  <c r="C708" i="2"/>
  <c r="B684" i="2"/>
  <c r="E684" i="2"/>
  <c r="C707" i="2"/>
  <c r="C706" i="2"/>
  <c r="C705" i="2"/>
  <c r="B686" i="2"/>
  <c r="C704" i="2"/>
  <c r="C703" i="2"/>
  <c r="C702" i="2"/>
  <c r="C701" i="2"/>
  <c r="C700" i="2"/>
  <c r="C699" i="2"/>
  <c r="C698" i="2"/>
  <c r="C697" i="2"/>
  <c r="C696" i="2"/>
  <c r="C695" i="2"/>
  <c r="C694" i="2"/>
  <c r="C693" i="2"/>
  <c r="C692" i="2"/>
  <c r="C691" i="2"/>
  <c r="C690" i="2"/>
  <c r="C689" i="2"/>
  <c r="C688" i="2"/>
  <c r="C687" i="2"/>
  <c r="C686" i="2"/>
  <c r="C685" i="2"/>
  <c r="C684" i="2"/>
  <c r="B660" i="2"/>
  <c r="E660" i="2"/>
  <c r="C683" i="2"/>
  <c r="C682" i="2"/>
  <c r="C681" i="2"/>
  <c r="B662" i="2"/>
  <c r="C680" i="2"/>
  <c r="C679" i="2"/>
  <c r="C678" i="2"/>
  <c r="C677" i="2"/>
  <c r="C676" i="2"/>
  <c r="C675" i="2"/>
  <c r="C674" i="2"/>
  <c r="C673" i="2"/>
  <c r="C672" i="2"/>
  <c r="C671" i="2"/>
  <c r="C670" i="2"/>
  <c r="C669" i="2"/>
  <c r="C668" i="2"/>
  <c r="C667" i="2"/>
  <c r="C666" i="2"/>
  <c r="C665" i="2"/>
  <c r="C664" i="2"/>
  <c r="C663" i="2"/>
  <c r="C662" i="2"/>
  <c r="C661" i="2"/>
  <c r="C660" i="2"/>
  <c r="B636" i="2"/>
  <c r="E636" i="2"/>
  <c r="C659" i="2"/>
  <c r="C658" i="2"/>
  <c r="C657" i="2"/>
  <c r="B638" i="2"/>
  <c r="C656" i="2"/>
  <c r="C655" i="2"/>
  <c r="C654" i="2"/>
  <c r="C653" i="2"/>
  <c r="C652" i="2"/>
  <c r="C651" i="2"/>
  <c r="C650" i="2"/>
  <c r="C649" i="2"/>
  <c r="C648" i="2"/>
  <c r="C647" i="2"/>
  <c r="C646" i="2"/>
  <c r="C645" i="2"/>
  <c r="C644" i="2"/>
  <c r="C643" i="2"/>
  <c r="C642" i="2"/>
  <c r="C641" i="2"/>
  <c r="C640" i="2"/>
  <c r="C639" i="2"/>
  <c r="C638" i="2"/>
  <c r="C637" i="2"/>
  <c r="C636" i="2"/>
  <c r="B612" i="2"/>
  <c r="E612" i="2"/>
  <c r="C635" i="2"/>
  <c r="C634" i="2"/>
  <c r="C633" i="2"/>
  <c r="B614" i="2"/>
  <c r="C632" i="2"/>
  <c r="C631" i="2"/>
  <c r="C630" i="2"/>
  <c r="C629" i="2"/>
  <c r="C628" i="2"/>
  <c r="C627" i="2"/>
  <c r="C626" i="2"/>
  <c r="C625" i="2"/>
  <c r="C624" i="2"/>
  <c r="C623" i="2"/>
  <c r="C622" i="2"/>
  <c r="C621" i="2"/>
  <c r="C620" i="2"/>
  <c r="C619" i="2"/>
  <c r="C618" i="2"/>
  <c r="C617" i="2"/>
  <c r="C616" i="2"/>
  <c r="C615" i="2"/>
  <c r="C614" i="2"/>
  <c r="C613" i="2"/>
  <c r="C612" i="2"/>
  <c r="B588" i="2"/>
  <c r="E588" i="2"/>
  <c r="C611" i="2"/>
  <c r="C610" i="2"/>
  <c r="C609" i="2"/>
  <c r="B590" i="2"/>
  <c r="C608" i="2"/>
  <c r="C607" i="2"/>
  <c r="C606" i="2"/>
  <c r="C605" i="2"/>
  <c r="C604" i="2"/>
  <c r="C603" i="2"/>
  <c r="C602" i="2"/>
  <c r="C601" i="2"/>
  <c r="C600" i="2"/>
  <c r="C599" i="2"/>
  <c r="C598" i="2"/>
  <c r="C597" i="2"/>
  <c r="C596" i="2"/>
  <c r="C595" i="2"/>
  <c r="C594" i="2"/>
  <c r="C593" i="2"/>
  <c r="C592" i="2"/>
  <c r="C591" i="2"/>
  <c r="C590" i="2"/>
  <c r="C589" i="2"/>
  <c r="C588" i="2"/>
  <c r="B564" i="2"/>
  <c r="E564" i="2"/>
  <c r="C587" i="2"/>
  <c r="C586" i="2"/>
  <c r="C585" i="2"/>
  <c r="B566" i="2"/>
  <c r="C584" i="2"/>
  <c r="C583" i="2"/>
  <c r="C582" i="2"/>
  <c r="C581" i="2"/>
  <c r="C580" i="2"/>
  <c r="C579" i="2"/>
  <c r="C578" i="2"/>
  <c r="C577" i="2"/>
  <c r="C576" i="2"/>
  <c r="C575" i="2"/>
  <c r="C574" i="2"/>
  <c r="C573" i="2"/>
  <c r="C572" i="2"/>
  <c r="C571" i="2"/>
  <c r="C570" i="2"/>
  <c r="C569" i="2"/>
  <c r="C568" i="2"/>
  <c r="C567" i="2"/>
  <c r="C566" i="2"/>
  <c r="C565" i="2"/>
  <c r="C564" i="2"/>
  <c r="B540" i="2"/>
  <c r="E540" i="2"/>
  <c r="C563" i="2"/>
  <c r="C562" i="2"/>
  <c r="C561" i="2"/>
  <c r="B542" i="2"/>
  <c r="C560" i="2"/>
  <c r="C559" i="2"/>
  <c r="C558" i="2"/>
  <c r="C557" i="2"/>
  <c r="C556" i="2"/>
  <c r="C555" i="2"/>
  <c r="C554" i="2"/>
  <c r="C553" i="2"/>
  <c r="C552" i="2"/>
  <c r="C551" i="2"/>
  <c r="C550" i="2"/>
  <c r="C549" i="2"/>
  <c r="C548" i="2"/>
  <c r="C547" i="2"/>
  <c r="C546" i="2"/>
  <c r="C545" i="2"/>
  <c r="C544" i="2"/>
  <c r="C543" i="2"/>
  <c r="C542" i="2"/>
  <c r="C541" i="2"/>
  <c r="C540" i="2"/>
  <c r="B516" i="2"/>
  <c r="E516" i="2"/>
  <c r="C539" i="2"/>
  <c r="C538" i="2"/>
  <c r="C537" i="2"/>
  <c r="B518" i="2"/>
  <c r="C536" i="2"/>
  <c r="C535" i="2"/>
  <c r="C534" i="2"/>
  <c r="C533" i="2"/>
  <c r="C532" i="2"/>
  <c r="C531" i="2"/>
  <c r="C530" i="2"/>
  <c r="C529" i="2"/>
  <c r="C528" i="2"/>
  <c r="C527" i="2"/>
  <c r="C526" i="2"/>
  <c r="C525" i="2"/>
  <c r="C524" i="2"/>
  <c r="C523" i="2"/>
  <c r="C522" i="2"/>
  <c r="C521" i="2"/>
  <c r="C520" i="2"/>
  <c r="C519" i="2"/>
  <c r="C518" i="2"/>
  <c r="C517" i="2"/>
  <c r="C516" i="2"/>
  <c r="B492" i="2"/>
  <c r="E492" i="2"/>
  <c r="C515" i="2"/>
  <c r="C514" i="2"/>
  <c r="C513" i="2"/>
  <c r="B494" i="2"/>
  <c r="C512" i="2"/>
  <c r="C511" i="2"/>
  <c r="C510" i="2"/>
  <c r="C509" i="2"/>
  <c r="C508" i="2"/>
  <c r="C507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B468" i="2"/>
  <c r="E468" i="2"/>
  <c r="C491" i="2"/>
  <c r="C490" i="2"/>
  <c r="C489" i="2"/>
  <c r="B470" i="2"/>
  <c r="C488" i="2"/>
  <c r="C487" i="2"/>
  <c r="C486" i="2"/>
  <c r="C485" i="2"/>
  <c r="C484" i="2"/>
  <c r="C483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C470" i="2"/>
  <c r="C469" i="2"/>
  <c r="C468" i="2"/>
  <c r="B444" i="2"/>
  <c r="E444" i="2"/>
  <c r="C467" i="2"/>
  <c r="C466" i="2"/>
  <c r="C465" i="2"/>
  <c r="B446" i="2"/>
  <c r="C464" i="2"/>
  <c r="C463" i="2"/>
  <c r="C462" i="2"/>
  <c r="C461" i="2"/>
  <c r="C460" i="2"/>
  <c r="C459" i="2"/>
  <c r="C458" i="2"/>
  <c r="C457" i="2"/>
  <c r="C456" i="2"/>
  <c r="C455" i="2"/>
  <c r="C454" i="2"/>
  <c r="C453" i="2"/>
  <c r="C452" i="2"/>
  <c r="C451" i="2"/>
  <c r="C450" i="2"/>
  <c r="C449" i="2"/>
  <c r="C448" i="2"/>
  <c r="C447" i="2"/>
  <c r="C446" i="2"/>
  <c r="C445" i="2"/>
  <c r="C444" i="2"/>
  <c r="B420" i="2"/>
  <c r="E420" i="2"/>
  <c r="C443" i="2"/>
  <c r="C442" i="2"/>
  <c r="C441" i="2"/>
  <c r="B422" i="2"/>
  <c r="C440" i="2"/>
  <c r="C439" i="2"/>
  <c r="C438" i="2"/>
  <c r="C437" i="2"/>
  <c r="C436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B396" i="2"/>
  <c r="E396" i="2"/>
  <c r="C419" i="2"/>
  <c r="C418" i="2"/>
  <c r="C417" i="2"/>
  <c r="B398" i="2"/>
  <c r="C416" i="2"/>
  <c r="C415" i="2"/>
  <c r="C414" i="2"/>
  <c r="C413" i="2"/>
  <c r="C412" i="2"/>
  <c r="C411" i="2"/>
  <c r="C410" i="2"/>
  <c r="C409" i="2"/>
  <c r="C408" i="2"/>
  <c r="C407" i="2"/>
  <c r="C406" i="2"/>
  <c r="C405" i="2"/>
  <c r="C404" i="2"/>
  <c r="C403" i="2"/>
  <c r="C402" i="2"/>
  <c r="C401" i="2"/>
  <c r="C400" i="2"/>
  <c r="C399" i="2"/>
  <c r="C398" i="2"/>
  <c r="C397" i="2"/>
  <c r="C396" i="2"/>
  <c r="B372" i="2"/>
  <c r="E372" i="2"/>
  <c r="C395" i="2"/>
  <c r="C394" i="2"/>
  <c r="C393" i="2"/>
  <c r="B374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B348" i="2"/>
  <c r="E348" i="2"/>
  <c r="C371" i="2"/>
  <c r="C370" i="2"/>
  <c r="C369" i="2"/>
  <c r="B350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B324" i="2"/>
  <c r="E324" i="2"/>
  <c r="C347" i="2"/>
  <c r="C346" i="2"/>
  <c r="C345" i="2"/>
  <c r="B326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B300" i="2"/>
  <c r="E300" i="2"/>
  <c r="C323" i="2"/>
  <c r="C322" i="2"/>
  <c r="C321" i="2"/>
  <c r="B302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B276" i="2"/>
  <c r="E276" i="2"/>
  <c r="C299" i="2"/>
  <c r="C298" i="2"/>
  <c r="C297" i="2"/>
  <c r="B278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B252" i="2"/>
  <c r="E252" i="2"/>
  <c r="C275" i="2"/>
  <c r="C274" i="2"/>
  <c r="C273" i="2"/>
  <c r="B254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B228" i="2"/>
  <c r="E228" i="2"/>
  <c r="C251" i="2"/>
  <c r="C250" i="2"/>
  <c r="C249" i="2"/>
  <c r="B230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B204" i="2"/>
  <c r="E204" i="2"/>
  <c r="C227" i="2"/>
  <c r="C226" i="2"/>
  <c r="C225" i="2"/>
  <c r="B206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B180" i="2"/>
  <c r="E180" i="2"/>
  <c r="C203" i="2"/>
  <c r="C202" i="2"/>
  <c r="C201" i="2"/>
  <c r="B182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B156" i="2"/>
  <c r="E156" i="2"/>
  <c r="C179" i="2"/>
  <c r="C178" i="2"/>
  <c r="C177" i="2"/>
  <c r="B158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B132" i="2"/>
  <c r="E132" i="2"/>
  <c r="C155" i="2"/>
  <c r="C154" i="2"/>
  <c r="C153" i="2"/>
  <c r="B134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B108" i="2"/>
  <c r="E108" i="2"/>
  <c r="C131" i="2"/>
  <c r="C130" i="2"/>
  <c r="C129" i="2"/>
  <c r="B110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B84" i="2"/>
  <c r="E84" i="2"/>
  <c r="C107" i="2"/>
  <c r="C106" i="2"/>
  <c r="C105" i="2"/>
  <c r="B86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B60" i="2"/>
  <c r="E60" i="2"/>
  <c r="C83" i="2"/>
  <c r="C82" i="2"/>
  <c r="C81" i="2"/>
  <c r="B62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B36" i="2"/>
  <c r="E36" i="2"/>
  <c r="C59" i="2"/>
  <c r="C58" i="2"/>
  <c r="C57" i="2"/>
  <c r="B38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B12" i="2"/>
  <c r="E12" i="2"/>
  <c r="C35" i="2"/>
  <c r="C34" i="2"/>
  <c r="C33" i="2"/>
  <c r="B14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B1210" i="2"/>
  <c r="B1186" i="2"/>
  <c r="B1162" i="2"/>
  <c r="B1138" i="2"/>
  <c r="B1114" i="2"/>
  <c r="B1090" i="2"/>
  <c r="B1066" i="2"/>
  <c r="B1042" i="2"/>
  <c r="B1018" i="2"/>
  <c r="B994" i="2"/>
  <c r="B970" i="2"/>
  <c r="B946" i="2"/>
  <c r="B922" i="2"/>
  <c r="B898" i="2"/>
  <c r="B874" i="2"/>
  <c r="B850" i="2"/>
  <c r="B826" i="2"/>
  <c r="B802" i="2"/>
  <c r="B778" i="2"/>
  <c r="B754" i="2"/>
  <c r="B730" i="2"/>
  <c r="B706" i="2"/>
  <c r="B682" i="2"/>
  <c r="B658" i="2"/>
  <c r="B634" i="2"/>
  <c r="B610" i="2"/>
  <c r="B586" i="2"/>
  <c r="B562" i="2"/>
  <c r="B538" i="2"/>
  <c r="B514" i="2"/>
  <c r="B490" i="2"/>
  <c r="B466" i="2"/>
  <c r="B442" i="2"/>
  <c r="B418" i="2"/>
  <c r="B394" i="2"/>
  <c r="B370" i="2"/>
  <c r="B346" i="2"/>
  <c r="B322" i="2"/>
  <c r="B298" i="2"/>
  <c r="B274" i="2"/>
  <c r="B1931" i="2"/>
  <c r="B1930" i="2"/>
  <c r="B1929" i="2"/>
  <c r="B1928" i="2"/>
  <c r="B1927" i="2"/>
  <c r="B1926" i="2"/>
  <c r="B1925" i="2"/>
  <c r="B1924" i="2"/>
  <c r="B1923" i="2"/>
  <c r="B1922" i="2"/>
  <c r="B1921" i="2"/>
  <c r="B1920" i="2"/>
  <c r="B1919" i="2"/>
  <c r="B1918" i="2"/>
  <c r="B1917" i="2"/>
  <c r="B1916" i="2"/>
  <c r="B1915" i="2"/>
  <c r="B1914" i="2"/>
  <c r="B1913" i="2"/>
  <c r="B1912" i="2"/>
  <c r="B1911" i="2"/>
  <c r="B1910" i="2"/>
  <c r="B1909" i="2"/>
  <c r="B1907" i="2"/>
  <c r="B1906" i="2"/>
  <c r="B1905" i="2"/>
  <c r="B1904" i="2"/>
  <c r="B1903" i="2"/>
  <c r="B1902" i="2"/>
  <c r="B1901" i="2"/>
  <c r="B1900" i="2"/>
  <c r="B1899" i="2"/>
  <c r="B1898" i="2"/>
  <c r="B1897" i="2"/>
  <c r="B1896" i="2"/>
  <c r="B1895" i="2"/>
  <c r="B1894" i="2"/>
  <c r="B1893" i="2"/>
  <c r="B1892" i="2"/>
  <c r="B1891" i="2"/>
  <c r="B1890" i="2"/>
  <c r="B1889" i="2"/>
  <c r="B1888" i="2"/>
  <c r="B1887" i="2"/>
  <c r="B1886" i="2"/>
  <c r="B1885" i="2"/>
  <c r="B1883" i="2"/>
  <c r="B1882" i="2"/>
  <c r="B1881" i="2"/>
  <c r="B1880" i="2"/>
  <c r="B1879" i="2"/>
  <c r="B1878" i="2"/>
  <c r="B1877" i="2"/>
  <c r="B1876" i="2"/>
  <c r="B1875" i="2"/>
  <c r="B1874" i="2"/>
  <c r="B1873" i="2"/>
  <c r="B1872" i="2"/>
  <c r="B1871" i="2"/>
  <c r="B1870" i="2"/>
  <c r="B1869" i="2"/>
  <c r="B1868" i="2"/>
  <c r="B1867" i="2"/>
  <c r="B1866" i="2"/>
  <c r="B1865" i="2"/>
  <c r="B1864" i="2"/>
  <c r="B1863" i="2"/>
  <c r="B1862" i="2"/>
  <c r="B1861" i="2"/>
  <c r="B1859" i="2"/>
  <c r="B1858" i="2"/>
  <c r="B1857" i="2"/>
  <c r="B1856" i="2"/>
  <c r="B1855" i="2"/>
  <c r="B1854" i="2"/>
  <c r="B1853" i="2"/>
  <c r="B1852" i="2"/>
  <c r="B1851" i="2"/>
  <c r="B1850" i="2"/>
  <c r="B1849" i="2"/>
  <c r="B1848" i="2"/>
  <c r="B1847" i="2"/>
  <c r="B1846" i="2"/>
  <c r="B1845" i="2"/>
  <c r="B1844" i="2"/>
  <c r="B1843" i="2"/>
  <c r="B1842" i="2"/>
  <c r="B1841" i="2"/>
  <c r="B1840" i="2"/>
  <c r="B1839" i="2"/>
  <c r="B1838" i="2"/>
  <c r="B1837" i="2"/>
  <c r="B1835" i="2"/>
  <c r="B1834" i="2"/>
  <c r="B1833" i="2"/>
  <c r="B1832" i="2"/>
  <c r="B1831" i="2"/>
  <c r="B1830" i="2"/>
  <c r="B1829" i="2"/>
  <c r="B1828" i="2"/>
  <c r="B1827" i="2"/>
  <c r="B1826" i="2"/>
  <c r="B1825" i="2"/>
  <c r="B1824" i="2"/>
  <c r="B1823" i="2"/>
  <c r="B1822" i="2"/>
  <c r="B1821" i="2"/>
  <c r="B1820" i="2"/>
  <c r="B1819" i="2"/>
  <c r="B1818" i="2"/>
  <c r="B1817" i="2"/>
  <c r="B1816" i="2"/>
  <c r="B1815" i="2"/>
  <c r="B1814" i="2"/>
  <c r="B1813" i="2"/>
  <c r="B1811" i="2"/>
  <c r="B1810" i="2"/>
  <c r="B1809" i="2"/>
  <c r="B1808" i="2"/>
  <c r="B1807" i="2"/>
  <c r="B1806" i="2"/>
  <c r="B1805" i="2"/>
  <c r="B1804" i="2"/>
  <c r="B1803" i="2"/>
  <c r="B1802" i="2"/>
  <c r="B1801" i="2"/>
  <c r="B1800" i="2"/>
  <c r="B1799" i="2"/>
  <c r="B1798" i="2"/>
  <c r="B1797" i="2"/>
  <c r="B1796" i="2"/>
  <c r="B1795" i="2"/>
  <c r="B1794" i="2"/>
  <c r="B1793" i="2"/>
  <c r="B1792" i="2"/>
  <c r="B1791" i="2"/>
  <c r="B1790" i="2"/>
  <c r="B1789" i="2"/>
  <c r="B1787" i="2"/>
  <c r="B1786" i="2"/>
  <c r="B1785" i="2"/>
  <c r="B1784" i="2"/>
  <c r="B1783" i="2"/>
  <c r="B1782" i="2"/>
  <c r="B1781" i="2"/>
  <c r="B1780" i="2"/>
  <c r="B1779" i="2"/>
  <c r="B1778" i="2"/>
  <c r="B1777" i="2"/>
  <c r="B1776" i="2"/>
  <c r="B1775" i="2"/>
  <c r="B1774" i="2"/>
  <c r="B1773" i="2"/>
  <c r="B1772" i="2"/>
  <c r="B1771" i="2"/>
  <c r="B1770" i="2"/>
  <c r="B1769" i="2"/>
  <c r="B1768" i="2"/>
  <c r="B1767" i="2"/>
  <c r="B1766" i="2"/>
  <c r="B1765" i="2"/>
  <c r="B1763" i="2"/>
  <c r="B1762" i="2"/>
  <c r="B1761" i="2"/>
  <c r="B1760" i="2"/>
  <c r="B1759" i="2"/>
  <c r="B1758" i="2"/>
  <c r="B1757" i="2"/>
  <c r="B1756" i="2"/>
  <c r="B1755" i="2"/>
  <c r="B1754" i="2"/>
  <c r="B1753" i="2"/>
  <c r="B1752" i="2"/>
  <c r="B1751" i="2"/>
  <c r="B1750" i="2"/>
  <c r="B1749" i="2"/>
  <c r="B1748" i="2"/>
  <c r="B1747" i="2"/>
  <c r="B1746" i="2"/>
  <c r="B1745" i="2"/>
  <c r="B1744" i="2"/>
  <c r="B1743" i="2"/>
  <c r="B1742" i="2"/>
  <c r="B1741" i="2"/>
  <c r="B1739" i="2"/>
  <c r="B1738" i="2"/>
  <c r="B1737" i="2"/>
  <c r="B1736" i="2"/>
  <c r="B1735" i="2"/>
  <c r="B1734" i="2"/>
  <c r="B1733" i="2"/>
  <c r="B1732" i="2"/>
  <c r="B1731" i="2"/>
  <c r="B1730" i="2"/>
  <c r="B1729" i="2"/>
  <c r="B1728" i="2"/>
  <c r="B1727" i="2"/>
  <c r="B1726" i="2"/>
  <c r="B1725" i="2"/>
  <c r="B1724" i="2"/>
  <c r="B1723" i="2"/>
  <c r="B1722" i="2"/>
  <c r="B1721" i="2"/>
  <c r="B1720" i="2"/>
  <c r="B1719" i="2"/>
  <c r="B1718" i="2"/>
  <c r="B1717" i="2"/>
  <c r="B1715" i="2"/>
  <c r="B1714" i="2"/>
  <c r="B1713" i="2"/>
  <c r="B1712" i="2"/>
  <c r="B1711" i="2"/>
  <c r="B1710" i="2"/>
  <c r="B1709" i="2"/>
  <c r="B1708" i="2"/>
  <c r="B1707" i="2"/>
  <c r="B1706" i="2"/>
  <c r="B1705" i="2"/>
  <c r="B1704" i="2"/>
  <c r="B1703" i="2"/>
  <c r="B1702" i="2"/>
  <c r="B1701" i="2"/>
  <c r="B1700" i="2"/>
  <c r="B1699" i="2"/>
  <c r="B1698" i="2"/>
  <c r="B1697" i="2"/>
  <c r="B1696" i="2"/>
  <c r="B1695" i="2"/>
  <c r="B1694" i="2"/>
  <c r="B1693" i="2"/>
  <c r="B1691" i="2"/>
  <c r="B1690" i="2"/>
  <c r="B1689" i="2"/>
  <c r="B1688" i="2"/>
  <c r="B1687" i="2"/>
  <c r="B1686" i="2"/>
  <c r="B1685" i="2"/>
  <c r="B1684" i="2"/>
  <c r="B1683" i="2"/>
  <c r="B1682" i="2"/>
  <c r="B1681" i="2"/>
  <c r="B1680" i="2"/>
  <c r="B1679" i="2"/>
  <c r="B1678" i="2"/>
  <c r="B1677" i="2"/>
  <c r="B1676" i="2"/>
  <c r="B1675" i="2"/>
  <c r="B1674" i="2"/>
  <c r="B1673" i="2"/>
  <c r="B1672" i="2"/>
  <c r="B1671" i="2"/>
  <c r="B1670" i="2"/>
  <c r="B1669" i="2"/>
  <c r="B1667" i="2"/>
  <c r="B1666" i="2"/>
  <c r="B1665" i="2"/>
  <c r="B1664" i="2"/>
  <c r="B1663" i="2"/>
  <c r="B1662" i="2"/>
  <c r="B1661" i="2"/>
  <c r="B1660" i="2"/>
  <c r="B1659" i="2"/>
  <c r="B1658" i="2"/>
  <c r="B1657" i="2"/>
  <c r="B1656" i="2"/>
  <c r="B1655" i="2"/>
  <c r="B1654" i="2"/>
  <c r="B1653" i="2"/>
  <c r="B1652" i="2"/>
  <c r="B1651" i="2"/>
  <c r="B1650" i="2"/>
  <c r="B1649" i="2"/>
  <c r="B1648" i="2"/>
  <c r="B1647" i="2"/>
  <c r="B1646" i="2"/>
  <c r="B1645" i="2"/>
  <c r="B1643" i="2"/>
  <c r="B1642" i="2"/>
  <c r="B1641" i="2"/>
  <c r="B1640" i="2"/>
  <c r="B1639" i="2"/>
  <c r="B1638" i="2"/>
  <c r="B1637" i="2"/>
  <c r="B1636" i="2"/>
  <c r="B1635" i="2"/>
  <c r="B1634" i="2"/>
  <c r="B1633" i="2"/>
  <c r="B1632" i="2"/>
  <c r="B1631" i="2"/>
  <c r="B1630" i="2"/>
  <c r="B1629" i="2"/>
  <c r="B1628" i="2"/>
  <c r="B1627" i="2"/>
  <c r="B1626" i="2"/>
  <c r="B1625" i="2"/>
  <c r="B1624" i="2"/>
  <c r="B1623" i="2"/>
  <c r="B1622" i="2"/>
  <c r="B1621" i="2"/>
  <c r="B1619" i="2"/>
  <c r="B1618" i="2"/>
  <c r="B1617" i="2"/>
  <c r="B1616" i="2"/>
  <c r="B1615" i="2"/>
  <c r="B1614" i="2"/>
  <c r="B1613" i="2"/>
  <c r="B1612" i="2"/>
  <c r="B1611" i="2"/>
  <c r="B1610" i="2"/>
  <c r="B1609" i="2"/>
  <c r="B1608" i="2"/>
  <c r="B1607" i="2"/>
  <c r="B1606" i="2"/>
  <c r="B1605" i="2"/>
  <c r="B1604" i="2"/>
  <c r="B1603" i="2"/>
  <c r="B1602" i="2"/>
  <c r="B1601" i="2"/>
  <c r="B1600" i="2"/>
  <c r="B1599" i="2"/>
  <c r="B1598" i="2"/>
  <c r="B1597" i="2"/>
  <c r="B1595" i="2"/>
  <c r="B1594" i="2"/>
  <c r="B1593" i="2"/>
  <c r="B1592" i="2"/>
  <c r="B1591" i="2"/>
  <c r="B1590" i="2"/>
  <c r="B1589" i="2"/>
  <c r="B1588" i="2"/>
  <c r="B1587" i="2"/>
  <c r="B1586" i="2"/>
  <c r="B1585" i="2"/>
  <c r="B1584" i="2"/>
  <c r="B1583" i="2"/>
  <c r="B1582" i="2"/>
  <c r="B1581" i="2"/>
  <c r="B1580" i="2"/>
  <c r="B1579" i="2"/>
  <c r="B1578" i="2"/>
  <c r="B1577" i="2"/>
  <c r="B1576" i="2"/>
  <c r="B1575" i="2"/>
  <c r="B1574" i="2"/>
  <c r="B1573" i="2"/>
  <c r="B1571" i="2"/>
  <c r="B1570" i="2"/>
  <c r="B1569" i="2"/>
  <c r="B1568" i="2"/>
  <c r="B1567" i="2"/>
  <c r="B1566" i="2"/>
  <c r="B1565" i="2"/>
  <c r="B1564" i="2"/>
  <c r="B1563" i="2"/>
  <c r="B1562" i="2"/>
  <c r="B1561" i="2"/>
  <c r="B1560" i="2"/>
  <c r="B1559" i="2"/>
  <c r="B1558" i="2"/>
  <c r="B1557" i="2"/>
  <c r="B1556" i="2"/>
  <c r="B1555" i="2"/>
  <c r="B1554" i="2"/>
  <c r="B1553" i="2"/>
  <c r="B1552" i="2"/>
  <c r="B1551" i="2"/>
  <c r="B1550" i="2"/>
  <c r="B1549" i="2"/>
  <c r="B1547" i="2"/>
  <c r="B1546" i="2"/>
  <c r="B1545" i="2"/>
  <c r="B1544" i="2"/>
  <c r="B1543" i="2"/>
  <c r="B1542" i="2"/>
  <c r="B1541" i="2"/>
  <c r="B1540" i="2"/>
  <c r="B1539" i="2"/>
  <c r="B1538" i="2"/>
  <c r="B1537" i="2"/>
  <c r="B1536" i="2"/>
  <c r="B1535" i="2"/>
  <c r="B1534" i="2"/>
  <c r="B1533" i="2"/>
  <c r="B1532" i="2"/>
  <c r="B1531" i="2"/>
  <c r="B1530" i="2"/>
  <c r="B1529" i="2"/>
  <c r="B1528" i="2"/>
  <c r="B1527" i="2"/>
  <c r="B1526" i="2"/>
  <c r="B1525" i="2"/>
  <c r="B1523" i="2"/>
  <c r="B1522" i="2"/>
  <c r="B1521" i="2"/>
  <c r="B1520" i="2"/>
  <c r="B1519" i="2"/>
  <c r="B1518" i="2"/>
  <c r="B1517" i="2"/>
  <c r="B1516" i="2"/>
  <c r="B1515" i="2"/>
  <c r="B1514" i="2"/>
  <c r="B1513" i="2"/>
  <c r="B1512" i="2"/>
  <c r="B1511" i="2"/>
  <c r="B1510" i="2"/>
  <c r="B1509" i="2"/>
  <c r="B1508" i="2"/>
  <c r="B1507" i="2"/>
  <c r="B1506" i="2"/>
  <c r="B1505" i="2"/>
  <c r="B1504" i="2"/>
  <c r="B1503" i="2"/>
  <c r="B1502" i="2"/>
  <c r="B1501" i="2"/>
  <c r="B1499" i="2"/>
  <c r="B1498" i="2"/>
  <c r="B1497" i="2"/>
  <c r="B1496" i="2"/>
  <c r="B1495" i="2"/>
  <c r="B1494" i="2"/>
  <c r="B1493" i="2"/>
  <c r="B1492" i="2"/>
  <c r="B1491" i="2"/>
  <c r="B1490" i="2"/>
  <c r="B1489" i="2"/>
  <c r="B1488" i="2"/>
  <c r="B1487" i="2"/>
  <c r="B1486" i="2"/>
  <c r="B1485" i="2"/>
  <c r="B1484" i="2"/>
  <c r="B1483" i="2"/>
  <c r="B1482" i="2"/>
  <c r="B1481" i="2"/>
  <c r="B1480" i="2"/>
  <c r="B1479" i="2"/>
  <c r="B1478" i="2"/>
  <c r="B1477" i="2"/>
  <c r="B1475" i="2"/>
  <c r="B1474" i="2"/>
  <c r="B1473" i="2"/>
  <c r="B1472" i="2"/>
  <c r="B1471" i="2"/>
  <c r="B1470" i="2"/>
  <c r="B1469" i="2"/>
  <c r="B1468" i="2"/>
  <c r="B1467" i="2"/>
  <c r="B1466" i="2"/>
  <c r="B1465" i="2"/>
  <c r="B1464" i="2"/>
  <c r="B1463" i="2"/>
  <c r="B1462" i="2"/>
  <c r="B1461" i="2"/>
  <c r="B1460" i="2"/>
  <c r="B1459" i="2"/>
  <c r="B1458" i="2"/>
  <c r="B1457" i="2"/>
  <c r="B1456" i="2"/>
  <c r="B1455" i="2"/>
  <c r="B1454" i="2"/>
  <c r="B1453" i="2"/>
  <c r="B1451" i="2"/>
  <c r="B1450" i="2"/>
  <c r="B1449" i="2"/>
  <c r="B1448" i="2"/>
  <c r="B1447" i="2"/>
  <c r="B1446" i="2"/>
  <c r="B1445" i="2"/>
  <c r="B1444" i="2"/>
  <c r="B1443" i="2"/>
  <c r="B1442" i="2"/>
  <c r="B1441" i="2"/>
  <c r="B1440" i="2"/>
  <c r="B1439" i="2"/>
  <c r="B1438" i="2"/>
  <c r="B1437" i="2"/>
  <c r="B1436" i="2"/>
  <c r="B1435" i="2"/>
  <c r="B1434" i="2"/>
  <c r="B1433" i="2"/>
  <c r="B1432" i="2"/>
  <c r="B1431" i="2"/>
  <c r="B1430" i="2"/>
  <c r="B1429" i="2"/>
  <c r="B1427" i="2"/>
  <c r="B1426" i="2"/>
  <c r="B1425" i="2"/>
  <c r="B1424" i="2"/>
  <c r="B1423" i="2"/>
  <c r="B1422" i="2"/>
  <c r="B1421" i="2"/>
  <c r="B1420" i="2"/>
  <c r="B1419" i="2"/>
  <c r="B1418" i="2"/>
  <c r="B1417" i="2"/>
  <c r="B1416" i="2"/>
  <c r="B1415" i="2"/>
  <c r="B1414" i="2"/>
  <c r="B1413" i="2"/>
  <c r="B1412" i="2"/>
  <c r="B1411" i="2"/>
  <c r="B1410" i="2"/>
  <c r="B1409" i="2"/>
  <c r="B1408" i="2"/>
  <c r="B1407" i="2"/>
  <c r="B1406" i="2"/>
  <c r="B1405" i="2"/>
  <c r="B1403" i="2"/>
  <c r="B1402" i="2"/>
  <c r="B1401" i="2"/>
  <c r="B1400" i="2"/>
  <c r="B1399" i="2"/>
  <c r="B1398" i="2"/>
  <c r="B1397" i="2"/>
  <c r="B1396" i="2"/>
  <c r="B1395" i="2"/>
  <c r="B1394" i="2"/>
  <c r="B1393" i="2"/>
  <c r="B1392" i="2"/>
  <c r="B1391" i="2"/>
  <c r="B1390" i="2"/>
  <c r="B1389" i="2"/>
  <c r="B1388" i="2"/>
  <c r="B1387" i="2"/>
  <c r="B1386" i="2"/>
  <c r="B1385" i="2"/>
  <c r="B1384" i="2"/>
  <c r="B1383" i="2"/>
  <c r="B1382" i="2"/>
  <c r="B1381" i="2"/>
  <c r="B1379" i="2"/>
  <c r="B1378" i="2"/>
  <c r="B1377" i="2"/>
  <c r="B1376" i="2"/>
  <c r="B1375" i="2"/>
  <c r="B1374" i="2"/>
  <c r="B1373" i="2"/>
  <c r="B1372" i="2"/>
  <c r="B1371" i="2"/>
  <c r="B1370" i="2"/>
  <c r="B1369" i="2"/>
  <c r="B1368" i="2"/>
  <c r="B1367" i="2"/>
  <c r="B1366" i="2"/>
  <c r="B1365" i="2"/>
  <c r="B1364" i="2"/>
  <c r="B1363" i="2"/>
  <c r="B1362" i="2"/>
  <c r="B1361" i="2"/>
  <c r="B1360" i="2"/>
  <c r="B1359" i="2"/>
  <c r="B1358" i="2"/>
  <c r="B1357" i="2"/>
  <c r="B1355" i="2"/>
  <c r="B1354" i="2"/>
  <c r="B1353" i="2"/>
  <c r="B1352" i="2"/>
  <c r="B1351" i="2"/>
  <c r="B1350" i="2"/>
  <c r="B1349" i="2"/>
  <c r="B1348" i="2"/>
  <c r="B1347" i="2"/>
  <c r="B1346" i="2"/>
  <c r="B1345" i="2"/>
  <c r="B1344" i="2"/>
  <c r="B1343" i="2"/>
  <c r="B1342" i="2"/>
  <c r="B1341" i="2"/>
  <c r="B1340" i="2"/>
  <c r="B1339" i="2"/>
  <c r="B1338" i="2"/>
  <c r="B1337" i="2"/>
  <c r="B1336" i="2"/>
  <c r="B1335" i="2"/>
  <c r="B1334" i="2"/>
  <c r="B1333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5" i="2"/>
  <c r="B1294" i="2"/>
  <c r="B1293" i="2"/>
  <c r="B1292" i="2"/>
  <c r="B1291" i="2"/>
  <c r="B1290" i="2"/>
  <c r="B1289" i="2"/>
  <c r="B1288" i="2"/>
  <c r="B1287" i="2"/>
  <c r="B1286" i="2"/>
  <c r="B1285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1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6" i="2"/>
  <c r="B1195" i="2"/>
  <c r="B1194" i="2"/>
  <c r="B1193" i="2"/>
  <c r="B1192" i="2"/>
  <c r="B1191" i="2"/>
  <c r="B1190" i="2"/>
  <c r="B1189" i="2"/>
  <c r="B1187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3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39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5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1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7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3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19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5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1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7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5" i="2"/>
  <c r="B923" i="2"/>
  <c r="B921" i="2"/>
  <c r="B920" i="2"/>
  <c r="B919" i="2"/>
  <c r="B918" i="2"/>
  <c r="B917" i="2"/>
  <c r="B916" i="2"/>
  <c r="B915" i="2"/>
  <c r="B914" i="2"/>
  <c r="B913" i="2"/>
  <c r="B912" i="2"/>
  <c r="B911" i="2"/>
  <c r="B910" i="2"/>
  <c r="B909" i="2"/>
  <c r="B908" i="2"/>
  <c r="B907" i="2"/>
  <c r="B906" i="2"/>
  <c r="B905" i="2"/>
  <c r="B904" i="2"/>
  <c r="B903" i="2"/>
  <c r="B901" i="2"/>
  <c r="B899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7" i="2"/>
  <c r="B875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3" i="2"/>
  <c r="B851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29" i="2"/>
  <c r="B827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5" i="2"/>
  <c r="B803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1" i="2"/>
  <c r="B779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7" i="2"/>
  <c r="B755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3" i="2"/>
  <c r="B731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09" i="2"/>
  <c r="B707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5" i="2"/>
  <c r="B683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1" i="2"/>
  <c r="B659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7" i="2"/>
  <c r="B635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3" i="2"/>
  <c r="B611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89" i="2"/>
  <c r="B587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5" i="2"/>
  <c r="B563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1" i="2"/>
  <c r="B539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7" i="2"/>
  <c r="B515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3" i="2"/>
  <c r="B491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69" i="2"/>
  <c r="B467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5" i="2"/>
  <c r="B443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1" i="2"/>
  <c r="B419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7" i="2"/>
  <c r="B395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3" i="2"/>
  <c r="B371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49" i="2"/>
  <c r="B347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5" i="2"/>
  <c r="B323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1" i="2"/>
  <c r="B299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7" i="2"/>
  <c r="B275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0" i="2"/>
  <c r="B226" i="2"/>
  <c r="B202" i="2"/>
  <c r="B178" i="2"/>
  <c r="B154" i="2"/>
  <c r="B130" i="2"/>
  <c r="B106" i="2"/>
  <c r="B82" i="2"/>
  <c r="B58" i="2"/>
  <c r="B34" i="2"/>
  <c r="B242" i="2"/>
  <c r="B243" i="2"/>
  <c r="B244" i="2"/>
  <c r="B245" i="2"/>
  <c r="B246" i="2"/>
  <c r="B247" i="2"/>
  <c r="B248" i="2"/>
  <c r="B249" i="2"/>
  <c r="B251" i="2"/>
  <c r="B253" i="2"/>
  <c r="B255" i="2"/>
  <c r="B256" i="2"/>
  <c r="B257" i="2"/>
  <c r="B258" i="2"/>
  <c r="B2" i="2"/>
  <c r="B3" i="2"/>
  <c r="B4" i="2"/>
  <c r="B5" i="2"/>
  <c r="B6" i="2"/>
  <c r="B7" i="2"/>
  <c r="B8" i="2"/>
  <c r="B9" i="2"/>
  <c r="B10" i="2"/>
  <c r="B11" i="2"/>
  <c r="B13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5" i="2"/>
  <c r="B37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9" i="2"/>
  <c r="B61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3" i="2"/>
  <c r="B85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7" i="2"/>
  <c r="B109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1" i="2"/>
  <c r="B133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5" i="2"/>
  <c r="B157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9" i="2"/>
  <c r="B181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3" i="2"/>
  <c r="B205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7" i="2"/>
  <c r="B229" i="2"/>
  <c r="B231" i="2"/>
  <c r="B232" i="2"/>
  <c r="B233" i="2"/>
  <c r="B234" i="2"/>
  <c r="B235" i="2"/>
  <c r="B236" i="2"/>
  <c r="B237" i="2"/>
  <c r="B238" i="2"/>
  <c r="B239" i="2"/>
  <c r="B240" i="2"/>
  <c r="B241" i="2"/>
</calcChain>
</file>

<file path=xl/sharedStrings.xml><?xml version="1.0" encoding="utf-8"?>
<sst xmlns="http://schemas.openxmlformats.org/spreadsheetml/2006/main" count="306" uniqueCount="178">
  <si>
    <t>TYPE</t>
  </si>
  <si>
    <t>Counter</t>
  </si>
  <si>
    <t>Frontdoor</t>
  </si>
  <si>
    <t>Backdoor</t>
  </si>
  <si>
    <t>Toilet-1</t>
  </si>
  <si>
    <t>Toilet-2</t>
  </si>
  <si>
    <t>Refridgerator</t>
  </si>
  <si>
    <t>Ventilation</t>
  </si>
  <si>
    <t>Weight</t>
  </si>
  <si>
    <t>Energy</t>
  </si>
  <si>
    <t>Gas</t>
  </si>
  <si>
    <t>Water</t>
  </si>
  <si>
    <t>Electricity</t>
  </si>
  <si>
    <t>1hr</t>
  </si>
  <si>
    <t>event</t>
  </si>
  <si>
    <t>Temp</t>
  </si>
  <si>
    <t>Living</t>
  </si>
  <si>
    <t>Bedroom</t>
  </si>
  <si>
    <t>Attic</t>
  </si>
  <si>
    <t>Garage</t>
  </si>
  <si>
    <t>Hum</t>
  </si>
  <si>
    <t>Bathroom</t>
  </si>
  <si>
    <t>Outside</t>
  </si>
  <si>
    <t>Dishwasher</t>
  </si>
  <si>
    <t>Weather</t>
  </si>
  <si>
    <t>Barometer</t>
  </si>
  <si>
    <t>Drivespace</t>
  </si>
  <si>
    <t>HS3 server</t>
  </si>
  <si>
    <t>daily</t>
  </si>
  <si>
    <t>device HS2</t>
  </si>
  <si>
    <t>Garage front</t>
  </si>
  <si>
    <t>Garage rear</t>
  </si>
  <si>
    <t>TABLE</t>
  </si>
  <si>
    <t xml:space="preserve"> HS3 ref. ID</t>
  </si>
  <si>
    <t>Doorbell</t>
  </si>
  <si>
    <t>NAS</t>
  </si>
  <si>
    <t>WHEN</t>
  </si>
  <si>
    <t>TIMER</t>
  </si>
  <si>
    <t>DB Table name</t>
  </si>
  <si>
    <t>HS events</t>
  </si>
  <si>
    <t>HS devices</t>
  </si>
  <si>
    <t>DATA 1</t>
  </si>
  <si>
    <t>LABEL 1</t>
  </si>
  <si>
    <t>Humidity</t>
  </si>
  <si>
    <t>Temperature1</t>
  </si>
  <si>
    <t>DATA 2</t>
  </si>
  <si>
    <t>LABEL 2</t>
  </si>
  <si>
    <t>DATA 3</t>
  </si>
  <si>
    <t>LABEL 3</t>
  </si>
  <si>
    <t>DATA 4</t>
  </si>
  <si>
    <t>LABEL 4</t>
  </si>
  <si>
    <t>DATA 5</t>
  </si>
  <si>
    <t>x</t>
  </si>
  <si>
    <t>LABEL 5</t>
  </si>
  <si>
    <t>DATA 6</t>
  </si>
  <si>
    <t>LABEL 6</t>
  </si>
  <si>
    <t>DATA 7</t>
  </si>
  <si>
    <t>LABEL 7</t>
  </si>
  <si>
    <t>Uptime</t>
  </si>
  <si>
    <t>Temperature2</t>
  </si>
  <si>
    <t>wind speed</t>
  </si>
  <si>
    <t>wind direction</t>
  </si>
  <si>
    <t>visibility</t>
  </si>
  <si>
    <t>HS version</t>
  </si>
  <si>
    <t>HS memory</t>
  </si>
  <si>
    <t>DATA 8</t>
  </si>
  <si>
    <t>LABEL 9</t>
  </si>
  <si>
    <t>DATA 9</t>
  </si>
  <si>
    <t>DATA 10</t>
  </si>
  <si>
    <t>LABEL 10</t>
  </si>
  <si>
    <t>LABEL 8</t>
  </si>
  <si>
    <t>timer</t>
  </si>
  <si>
    <t>x1</t>
  </si>
  <si>
    <t>x2</t>
  </si>
  <si>
    <t>x3</t>
  </si>
  <si>
    <t>System</t>
  </si>
  <si>
    <t xml:space="preserve">09 - 15 sec ref.to minute </t>
  </si>
  <si>
    <t xml:space="preserve">10 - 30 sec ref.to minute </t>
  </si>
  <si>
    <t xml:space="preserve">13 - 10 min ref.to hour </t>
  </si>
  <si>
    <t xml:space="preserve">14 - 15 min ref.to hour </t>
  </si>
  <si>
    <t xml:space="preserve">17 - 6 hour ref.to hour </t>
  </si>
  <si>
    <t xml:space="preserve">20 - 1 month ref.to day </t>
  </si>
  <si>
    <t>USER TIMER</t>
  </si>
  <si>
    <t>1 - xxx</t>
  </si>
  <si>
    <t>2 - xxx</t>
  </si>
  <si>
    <t>3 - xxx</t>
  </si>
  <si>
    <t>4 - xxx</t>
  </si>
  <si>
    <t>5 - xxx</t>
  </si>
  <si>
    <t>6 - xxx</t>
  </si>
  <si>
    <t>7 - xxx</t>
  </si>
  <si>
    <t>8 - xxx</t>
  </si>
  <si>
    <t>BUILD IN TIMER</t>
  </si>
  <si>
    <r>
      <t xml:space="preserve">16 - </t>
    </r>
    <r>
      <rPr>
        <b/>
        <sz val="12"/>
        <color theme="1"/>
        <rFont val="Calibri"/>
        <family val="2"/>
        <scheme val="minor"/>
      </rPr>
      <t>1 hour</t>
    </r>
    <r>
      <rPr>
        <sz val="12"/>
        <color theme="1"/>
        <rFont val="Calibri"/>
        <family val="2"/>
        <scheme val="minor"/>
      </rPr>
      <t xml:space="preserve"> ref.to hour </t>
    </r>
  </si>
  <si>
    <r>
      <t xml:space="preserve">11 - </t>
    </r>
    <r>
      <rPr>
        <b/>
        <sz val="12"/>
        <color theme="1"/>
        <rFont val="Calibri"/>
        <family val="2"/>
        <scheme val="minor"/>
      </rPr>
      <t>1 min</t>
    </r>
    <r>
      <rPr>
        <sz val="12"/>
        <color theme="1"/>
        <rFont val="Calibri"/>
        <family val="2"/>
        <scheme val="minor"/>
      </rPr>
      <t xml:space="preserve"> ref.to minute </t>
    </r>
  </si>
  <si>
    <r>
      <t xml:space="preserve">12 - </t>
    </r>
    <r>
      <rPr>
        <b/>
        <sz val="12"/>
        <color theme="1"/>
        <rFont val="Calibri"/>
        <family val="2"/>
        <scheme val="minor"/>
      </rPr>
      <t>5 min</t>
    </r>
    <r>
      <rPr>
        <sz val="12"/>
        <color theme="1"/>
        <rFont val="Calibri"/>
        <family val="2"/>
        <scheme val="minor"/>
      </rPr>
      <t xml:space="preserve"> ref.to hour </t>
    </r>
  </si>
  <si>
    <r>
      <t xml:space="preserve">15 - </t>
    </r>
    <r>
      <rPr>
        <b/>
        <sz val="12"/>
        <color theme="1"/>
        <rFont val="Calibri"/>
        <family val="2"/>
        <scheme val="minor"/>
      </rPr>
      <t>30 min</t>
    </r>
    <r>
      <rPr>
        <sz val="12"/>
        <color theme="1"/>
        <rFont val="Calibri"/>
        <family val="2"/>
        <scheme val="minor"/>
      </rPr>
      <t xml:space="preserve"> ref.to hour </t>
    </r>
  </si>
  <si>
    <r>
      <t xml:space="preserve">18 - </t>
    </r>
    <r>
      <rPr>
        <b/>
        <sz val="12"/>
        <color theme="1"/>
        <rFont val="Calibri"/>
        <family val="2"/>
        <scheme val="minor"/>
      </rPr>
      <t>12 hour</t>
    </r>
    <r>
      <rPr>
        <sz val="12"/>
        <color theme="1"/>
        <rFont val="Calibri"/>
        <family val="2"/>
        <scheme val="minor"/>
      </rPr>
      <t xml:space="preserve"> ref.to hour </t>
    </r>
  </si>
  <si>
    <r>
      <t xml:space="preserve">19 - </t>
    </r>
    <r>
      <rPr>
        <b/>
        <sz val="12"/>
        <color theme="1"/>
        <rFont val="Calibri"/>
        <family val="2"/>
        <scheme val="minor"/>
      </rPr>
      <t>1 day</t>
    </r>
    <r>
      <rPr>
        <sz val="12"/>
        <color theme="1"/>
        <rFont val="Calibri"/>
        <family val="2"/>
        <scheme val="minor"/>
      </rPr>
      <t xml:space="preserve"> ref.to day </t>
    </r>
  </si>
  <si>
    <t>HSsystemInfo</t>
  </si>
  <si>
    <t>$dvr:273</t>
  </si>
  <si>
    <t>METHODS</t>
  </si>
  <si>
    <t>$dvr:271</t>
  </si>
  <si>
    <t>$dvr:275</t>
  </si>
  <si>
    <t>$dtnr:243||1</t>
  </si>
  <si>
    <t>$dtnr:247||1</t>
  </si>
  <si>
    <t>$dtnr:144||1</t>
  </si>
  <si>
    <t>$dtnr:164||1</t>
  </si>
  <si>
    <t>$dtnr:146||1</t>
  </si>
  <si>
    <t>xx</t>
  </si>
  <si>
    <t>PURGE days</t>
  </si>
  <si>
    <t>HIGHLIGHT table</t>
  </si>
  <si>
    <t>Put X below</t>
  </si>
  <si>
    <t xml:space="preserve">STEP 1  -  ADD DATA </t>
  </si>
  <si>
    <t>STEP 2  -  SELECT ALL INI DATA</t>
  </si>
  <si>
    <t xml:space="preserve">        [Settings] and [Timer] sections!</t>
  </si>
  <si>
    <t>NOTE</t>
  </si>
  <si>
    <r>
      <t xml:space="preserve">- </t>
    </r>
    <r>
      <rPr>
        <b/>
        <sz val="12"/>
        <color theme="1"/>
        <rFont val="Calibri"/>
        <family val="2"/>
        <scheme val="minor"/>
      </rPr>
      <t>CUSTOM timer</t>
    </r>
    <r>
      <rPr>
        <sz val="12"/>
        <color theme="1"/>
        <rFont val="Calibri"/>
        <family val="2"/>
        <scheme val="minor"/>
      </rPr>
      <t xml:space="preserve"> - you can replace the xxx with your own timer settings - purely for your reference</t>
    </r>
  </si>
  <si>
    <r>
      <t xml:space="preserve">- </t>
    </r>
    <r>
      <rPr>
        <b/>
        <sz val="12"/>
        <color theme="1"/>
        <rFont val="Calibri"/>
        <family val="2"/>
        <scheme val="minor"/>
      </rPr>
      <t>HIGHLIGHT table in list</t>
    </r>
    <r>
      <rPr>
        <sz val="12"/>
        <color theme="1"/>
        <rFont val="Calibri"/>
        <family val="2"/>
        <scheme val="minor"/>
      </rPr>
      <t xml:space="preserve"> - Add an 'x' to colum B to mark the table name in Column G</t>
    </r>
  </si>
  <si>
    <t xml:space="preserve">              (for example if that entry needs attention/updating or if it's finished &amp; operational "do not touch!" ;-) </t>
  </si>
  <si>
    <r>
      <t xml:space="preserve">- </t>
    </r>
    <r>
      <rPr>
        <b/>
        <sz val="12"/>
        <color theme="1"/>
        <rFont val="Calibri"/>
        <family val="2"/>
        <scheme val="minor"/>
      </rPr>
      <t>BLANK LINES</t>
    </r>
    <r>
      <rPr>
        <sz val="12"/>
        <color theme="1"/>
        <rFont val="Calibri"/>
        <family val="2"/>
        <scheme val="minor"/>
      </rPr>
      <t xml:space="preserve"> - Don't use blank lines between entries in the first column (G "table name")</t>
    </r>
  </si>
  <si>
    <r>
      <t xml:space="preserve">- </t>
    </r>
    <r>
      <rPr>
        <b/>
        <sz val="12"/>
        <color theme="1"/>
        <rFont val="Calibri"/>
        <family val="2"/>
        <scheme val="minor"/>
      </rPr>
      <t>TABLENAME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in the generated ini</t>
    </r>
    <r>
      <rPr>
        <sz val="12"/>
        <color theme="1"/>
        <rFont val="Calibri"/>
        <family val="2"/>
        <scheme val="minor"/>
      </rPr>
      <t xml:space="preserve"> -  the TABLENAME is made of the "TYPE" (column D) and the Table name (column G)</t>
    </r>
  </si>
  <si>
    <r>
      <t xml:space="preserve">- </t>
    </r>
    <r>
      <rPr>
        <b/>
        <sz val="12"/>
        <color theme="1"/>
        <rFont val="Calibri"/>
        <family val="2"/>
        <scheme val="minor"/>
      </rPr>
      <t>WHEN column</t>
    </r>
    <r>
      <rPr>
        <sz val="12"/>
        <color theme="1"/>
        <rFont val="Calibri"/>
        <family val="2"/>
        <scheme val="minor"/>
      </rPr>
      <t xml:space="preserve"> - the WHEN field (column E) is only for your reference</t>
    </r>
  </si>
  <si>
    <r>
      <t xml:space="preserve">2.2 </t>
    </r>
    <r>
      <rPr>
        <b/>
        <sz val="12"/>
        <color theme="1"/>
        <rFont val="Calibri"/>
        <family val="2"/>
        <scheme val="minor"/>
      </rPr>
      <t>Copy</t>
    </r>
  </si>
  <si>
    <r>
      <t xml:space="preserve">2.3 </t>
    </r>
    <r>
      <rPr>
        <b/>
        <sz val="12"/>
        <color theme="1"/>
        <rFont val="Calibri"/>
        <family val="2"/>
        <scheme val="minor"/>
      </rPr>
      <t>Paste</t>
    </r>
    <r>
      <rPr>
        <sz val="12"/>
        <color theme="1"/>
        <rFont val="Calibri"/>
        <family val="2"/>
        <scheme val="minor"/>
      </rPr>
      <t xml:space="preserve"> in your Jon00DBCharting.ini file, do NOT overwrite the </t>
    </r>
  </si>
  <si>
    <t>HELP   -   John00  DataBase Graphing Utility for HS3</t>
  </si>
  <si>
    <t xml:space="preserve">BASED ON: </t>
  </si>
  <si>
    <t>HS3 version 3.0.0.208</t>
  </si>
  <si>
    <t>http://www.jon00.me.uk/hs.html</t>
  </si>
  <si>
    <r>
      <t xml:space="preserve">2.1 </t>
    </r>
    <r>
      <rPr>
        <b/>
        <sz val="12"/>
        <color theme="1"/>
        <rFont val="Calibri"/>
        <family val="2"/>
        <scheme val="minor"/>
      </rPr>
      <t>Select</t>
    </r>
    <r>
      <rPr>
        <sz val="12"/>
        <color theme="1"/>
        <rFont val="Calibri"/>
        <family val="2"/>
        <scheme val="minor"/>
      </rPr>
      <t xml:space="preserve"> all lines below cell C12 in "FULL INI generation" </t>
    </r>
  </si>
  <si>
    <t xml:space="preserve">             Select first cell (C12), press CTRL-SHIFT+END or CMD+SHIFT+ARROWdown</t>
  </si>
  <si>
    <t>http://www.homeseer.com</t>
  </si>
  <si>
    <t>here</t>
  </si>
  <si>
    <r>
      <rPr>
        <b/>
        <sz val="12"/>
        <color theme="1"/>
        <rFont val="Calibri"/>
        <family val="2"/>
        <scheme val="minor"/>
      </rPr>
      <t>$timerd</t>
    </r>
    <r>
      <rPr>
        <sz val="12"/>
        <color theme="1"/>
        <rFont val="Calibri"/>
        <family val="2"/>
        <scheme val="minor"/>
      </rPr>
      <t>:</t>
    </r>
    <r>
      <rPr>
        <sz val="12"/>
        <color rgb="FFFF0000"/>
        <rFont val="Calibri (Body)"/>
      </rPr>
      <t>xx</t>
    </r>
    <r>
      <rPr>
        <sz val="12"/>
        <color theme="1"/>
        <rFont val="Calibri"/>
        <family val="2"/>
        <scheme val="minor"/>
      </rPr>
      <t xml:space="preserve"> Timer days</t>
    </r>
  </si>
  <si>
    <r>
      <rPr>
        <b/>
        <sz val="12"/>
        <color theme="1"/>
        <rFont val="Calibri"/>
        <family val="2"/>
        <scheme val="minor"/>
      </rPr>
      <t>$timerh</t>
    </r>
    <r>
      <rPr>
        <sz val="12"/>
        <color theme="1"/>
        <rFont val="Calibri"/>
        <family val="2"/>
        <scheme val="minor"/>
      </rPr>
      <t>:</t>
    </r>
    <r>
      <rPr>
        <sz val="12"/>
        <color rgb="FFFF0000"/>
        <rFont val="Calibri (Body)"/>
      </rPr>
      <t>xx</t>
    </r>
    <r>
      <rPr>
        <sz val="12"/>
        <color theme="1"/>
        <rFont val="Calibri"/>
        <family val="2"/>
        <scheme val="minor"/>
      </rPr>
      <t xml:space="preserve"> Timer hours</t>
    </r>
  </si>
  <si>
    <r>
      <rPr>
        <b/>
        <sz val="12"/>
        <color theme="1"/>
        <rFont val="Calibri"/>
        <family val="2"/>
        <scheme val="minor"/>
      </rPr>
      <t>$timerm</t>
    </r>
    <r>
      <rPr>
        <sz val="12"/>
        <color theme="1"/>
        <rFont val="Calibri"/>
        <family val="2"/>
        <scheme val="minor"/>
      </rPr>
      <t>:</t>
    </r>
    <r>
      <rPr>
        <sz val="12"/>
        <color rgb="FFFF0000"/>
        <rFont val="Calibri (Body)"/>
      </rPr>
      <t>xx</t>
    </r>
    <r>
      <rPr>
        <sz val="12"/>
        <color theme="1"/>
        <rFont val="Calibri"/>
        <family val="2"/>
        <scheme val="minor"/>
      </rPr>
      <t xml:space="preserve"> Timer minutes</t>
    </r>
  </si>
  <si>
    <r>
      <rPr>
        <b/>
        <sz val="12"/>
        <color theme="1"/>
        <rFont val="Calibri"/>
        <family val="2"/>
        <scheme val="minor"/>
      </rPr>
      <t>$timers</t>
    </r>
    <r>
      <rPr>
        <sz val="12"/>
        <color theme="1"/>
        <rFont val="Calibri"/>
        <family val="2"/>
        <scheme val="minor"/>
      </rPr>
      <t>:</t>
    </r>
    <r>
      <rPr>
        <sz val="12"/>
        <color rgb="FFFF0000"/>
        <rFont val="Calibri (Body)"/>
      </rPr>
      <t>xx</t>
    </r>
    <r>
      <rPr>
        <sz val="12"/>
        <color theme="1"/>
        <rFont val="Calibri"/>
        <family val="2"/>
        <scheme val="minor"/>
      </rPr>
      <t xml:space="preserve"> Timer seconds</t>
    </r>
  </si>
  <si>
    <r>
      <rPr>
        <b/>
        <sz val="12"/>
        <color theme="1"/>
        <rFont val="Calibri"/>
        <family val="2"/>
        <scheme val="minor"/>
      </rPr>
      <t>$counter</t>
    </r>
    <r>
      <rPr>
        <sz val="12"/>
        <color theme="1"/>
        <rFont val="Calibri"/>
        <family val="2"/>
        <scheme val="minor"/>
      </rPr>
      <t>:</t>
    </r>
    <r>
      <rPr>
        <sz val="12"/>
        <color rgb="FFFF0000"/>
        <rFont val="Calibri (Body)"/>
      </rPr>
      <t>xx</t>
    </r>
    <r>
      <rPr>
        <sz val="12"/>
        <color theme="1"/>
        <rFont val="Calibri"/>
        <family val="2"/>
        <scheme val="minor"/>
      </rPr>
      <t xml:space="preserve"> Value from counter</t>
    </r>
  </si>
  <si>
    <r>
      <rPr>
        <b/>
        <sz val="12"/>
        <color theme="1"/>
        <rFont val="Calibri"/>
        <family val="2"/>
        <scheme val="minor"/>
      </rPr>
      <t>$rn</t>
    </r>
    <r>
      <rPr>
        <sz val="12"/>
        <color theme="1"/>
        <rFont val="Calibri"/>
        <family val="2"/>
        <scheme val="minor"/>
      </rPr>
      <t>d:</t>
    </r>
    <r>
      <rPr>
        <sz val="12"/>
        <color rgb="FFFF0000"/>
        <rFont val="Calibri (Body)"/>
      </rPr>
      <t>xx</t>
    </r>
    <r>
      <rPr>
        <sz val="12"/>
        <color theme="1"/>
        <rFont val="Calibri"/>
        <family val="2"/>
        <scheme val="minor"/>
      </rPr>
      <t xml:space="preserve"> Random number</t>
    </r>
  </si>
  <si>
    <r>
      <rPr>
        <b/>
        <sz val="12"/>
        <color theme="1"/>
        <rFont val="Calibri"/>
        <family val="2"/>
        <scheme val="minor"/>
      </rPr>
      <t>$ini</t>
    </r>
    <r>
      <rPr>
        <sz val="12"/>
        <color theme="1"/>
        <rFont val="Calibri"/>
        <family val="2"/>
        <scheme val="minor"/>
      </rPr>
      <t>:</t>
    </r>
    <r>
      <rPr>
        <sz val="12"/>
        <color rgb="FFFF0000"/>
        <rFont val="Calibri (Body)"/>
      </rPr>
      <t>xx</t>
    </r>
    <r>
      <rPr>
        <sz val="12"/>
        <color theme="1"/>
        <rFont val="Calibri"/>
        <family val="2"/>
        <scheme val="minor"/>
      </rPr>
      <t xml:space="preserve"> value from INI file</t>
    </r>
  </si>
  <si>
    <r>
      <rPr>
        <b/>
        <sz val="12"/>
        <color theme="1"/>
        <rFont val="Calibri"/>
        <family val="2"/>
        <scheme val="minor"/>
      </rPr>
      <t>$gv</t>
    </r>
    <r>
      <rPr>
        <sz val="12"/>
        <color theme="1"/>
        <rFont val="Calibri"/>
        <family val="2"/>
        <scheme val="minor"/>
      </rPr>
      <t>:</t>
    </r>
    <r>
      <rPr>
        <sz val="12"/>
        <color rgb="FFFF0000"/>
        <rFont val="Calibri (Body)"/>
      </rPr>
      <t>xx</t>
    </r>
    <r>
      <rPr>
        <sz val="12"/>
        <color theme="1"/>
        <rFont val="Calibri"/>
        <family val="2"/>
        <scheme val="minor"/>
      </rPr>
      <t xml:space="preserve"> Global variable</t>
    </r>
  </si>
  <si>
    <r>
      <rPr>
        <b/>
        <sz val="12"/>
        <color theme="1"/>
        <rFont val="Calibri"/>
        <family val="2"/>
        <scheme val="minor"/>
      </rPr>
      <t>$dtwr</t>
    </r>
    <r>
      <rPr>
        <sz val="12"/>
        <color theme="1"/>
        <rFont val="Calibri"/>
        <family val="2"/>
        <scheme val="minor"/>
      </rPr>
      <t>:</t>
    </r>
    <r>
      <rPr>
        <sz val="12"/>
        <color rgb="FFFF0000"/>
        <rFont val="Calibri (Body)"/>
      </rPr>
      <t>xx</t>
    </r>
    <r>
      <rPr>
        <sz val="12"/>
        <color theme="1"/>
        <rFont val="Calibri"/>
        <family val="2"/>
        <scheme val="minor"/>
      </rPr>
      <t xml:space="preserve"> value string Word Ref</t>
    </r>
  </si>
  <si>
    <r>
      <rPr>
        <b/>
        <sz val="12"/>
        <color theme="1"/>
        <rFont val="Calibri"/>
        <family val="2"/>
        <scheme val="minor"/>
      </rPr>
      <t>$dtwa</t>
    </r>
    <r>
      <rPr>
        <sz val="12"/>
        <color theme="1"/>
        <rFont val="Calibri"/>
        <family val="2"/>
        <scheme val="minor"/>
      </rPr>
      <t>:</t>
    </r>
    <r>
      <rPr>
        <sz val="12"/>
        <color rgb="FFFF0000"/>
        <rFont val="Calibri (Body)"/>
      </rPr>
      <t>xx</t>
    </r>
    <r>
      <rPr>
        <sz val="12"/>
        <color theme="1"/>
        <rFont val="Calibri"/>
        <family val="2"/>
        <scheme val="minor"/>
      </rPr>
      <t xml:space="preserve"> value string Word Add</t>
    </r>
  </si>
  <si>
    <r>
      <rPr>
        <b/>
        <sz val="12"/>
        <color theme="1"/>
        <rFont val="Calibri"/>
        <family val="2"/>
        <scheme val="minor"/>
      </rPr>
      <t>$dtnr:</t>
    </r>
    <r>
      <rPr>
        <sz val="12"/>
        <color rgb="FFFF0000"/>
        <rFont val="Calibri (Body)"/>
      </rPr>
      <t>xx</t>
    </r>
    <r>
      <rPr>
        <sz val="12"/>
        <color theme="1"/>
        <rFont val="Calibri"/>
        <family val="2"/>
        <scheme val="minor"/>
      </rPr>
      <t xml:space="preserve"> value string Ref</t>
    </r>
  </si>
  <si>
    <r>
      <rPr>
        <b/>
        <sz val="12"/>
        <color theme="1"/>
        <rFont val="Calibri"/>
        <family val="2"/>
        <scheme val="minor"/>
      </rPr>
      <t>$dtna:</t>
    </r>
    <r>
      <rPr>
        <sz val="12"/>
        <color rgb="FFFF0000"/>
        <rFont val="Calibri (Body)"/>
      </rPr>
      <t>xx</t>
    </r>
    <r>
      <rPr>
        <sz val="12"/>
        <color theme="1"/>
        <rFont val="Calibri"/>
        <family val="2"/>
        <scheme val="minor"/>
      </rPr>
      <t xml:space="preserve"> value string Add</t>
    </r>
  </si>
  <si>
    <r>
      <rPr>
        <b/>
        <sz val="12"/>
        <color theme="1"/>
        <rFont val="Calibri"/>
        <family val="2"/>
        <scheme val="minor"/>
      </rPr>
      <t>$dvr:</t>
    </r>
    <r>
      <rPr>
        <sz val="12"/>
        <color rgb="FFFF0000"/>
        <rFont val="Calibri (Body)"/>
      </rPr>
      <t>xx</t>
    </r>
    <r>
      <rPr>
        <sz val="12"/>
        <color theme="1"/>
        <rFont val="Calibri"/>
        <family val="2"/>
        <scheme val="minor"/>
      </rPr>
      <t xml:space="preserve"> value Ref</t>
    </r>
  </si>
  <si>
    <r>
      <rPr>
        <b/>
        <sz val="12"/>
        <color theme="1"/>
        <rFont val="Calibri"/>
        <family val="2"/>
        <scheme val="minor"/>
      </rPr>
      <t>$dva:</t>
    </r>
    <r>
      <rPr>
        <sz val="12"/>
        <color rgb="FFFF0000"/>
        <rFont val="Calibri (Body)"/>
      </rPr>
      <t>xx</t>
    </r>
    <r>
      <rPr>
        <sz val="12"/>
        <color theme="1"/>
        <rFont val="Calibri"/>
        <family val="2"/>
        <scheme val="minor"/>
      </rPr>
      <t xml:space="preserve"> value Add</t>
    </r>
  </si>
  <si>
    <t>COPY EVERYTHING
BELOW THIS CELL</t>
  </si>
  <si>
    <t>Do NOT modify 
ANYTHING
on this sheet</t>
  </si>
  <si>
    <t>TIP</t>
  </si>
  <si>
    <r>
      <t xml:space="preserve">- </t>
    </r>
    <r>
      <rPr>
        <b/>
        <sz val="12"/>
        <color theme="1"/>
        <rFont val="Calibri"/>
        <family val="2"/>
        <scheme val="minor"/>
      </rPr>
      <t>TIP:</t>
    </r>
    <r>
      <rPr>
        <sz val="12"/>
        <color theme="1"/>
        <rFont val="Calibri"/>
        <family val="2"/>
        <scheme val="minor"/>
      </rPr>
      <t xml:space="preserve"> You can move the [timer] section to the top, just below the [settings] section</t>
    </r>
  </si>
  <si>
    <t>If you select the result below, don't overwrite the</t>
  </si>
  <si>
    <t>first and last section of the INI file: [settings] and [timer]</t>
  </si>
  <si>
    <t>VERSION</t>
  </si>
  <si>
    <t>http://www.domoticaworld.com</t>
  </si>
  <si>
    <t>version</t>
  </si>
  <si>
    <t>v0.5</t>
  </si>
  <si>
    <t>$dtnr:712||1</t>
  </si>
  <si>
    <t>$dtnr:723||1</t>
  </si>
  <si>
    <t>$dtnr:4221||1</t>
  </si>
  <si>
    <t>$dtnr:229||1</t>
  </si>
  <si>
    <t>$dtnr:120||1</t>
  </si>
  <si>
    <t>$dtnr:941||1</t>
  </si>
  <si>
    <t>$dtnr:752||1</t>
  </si>
  <si>
    <t>$dtnr:738||1</t>
  </si>
  <si>
    <t>$dtnr:846||1</t>
  </si>
  <si>
    <t>$dtnr:511||1</t>
  </si>
  <si>
    <t>$dtnr:561||1</t>
  </si>
  <si>
    <t>$dtnr:543||1</t>
  </si>
  <si>
    <t>Name1</t>
  </si>
  <si>
    <t>Name2</t>
  </si>
  <si>
    <t>Name3</t>
  </si>
  <si>
    <t>$dtnr:985||1</t>
  </si>
  <si>
    <t>$dtnr:988||1</t>
  </si>
  <si>
    <t>$dtnr:990||1</t>
  </si>
  <si>
    <t>name1</t>
  </si>
  <si>
    <t>name2</t>
  </si>
  <si>
    <t>name3</t>
  </si>
  <si>
    <r>
      <t xml:space="preserve">- </t>
    </r>
    <r>
      <rPr>
        <b/>
        <sz val="12"/>
        <color theme="1"/>
        <rFont val="Calibri"/>
        <family val="2"/>
        <scheme val="minor"/>
      </rPr>
      <t>x1</t>
    </r>
    <r>
      <rPr>
        <sz val="12"/>
        <color theme="1"/>
        <rFont val="Calibri"/>
        <family val="2"/>
        <scheme val="minor"/>
      </rPr>
      <t xml:space="preserve"> in table name (column G): placeholder for future tables, can't have empty spaces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</si>
</sst>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theme="1"/>
      <name val="Calibri"/>
      <scheme val="minor"/>
    </font>
    <font>
      <sz val="10"/>
      <color theme="1"/>
      <name val="Calibri"/>
      <scheme val="minor"/>
    </font>
    <font>
      <b/>
      <sz val="12"/>
      <color theme="0"/>
      <name val="Calibri"/>
      <family val="2"/>
      <scheme val="minor"/>
    </font>
    <font>
      <sz val="10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Calibri"/>
      <scheme val="minor"/>
    </font>
    <font>
      <sz val="12"/>
      <color theme="0"/>
      <name val="Calibri"/>
      <family val="2"/>
      <scheme val="minor"/>
    </font>
    <font>
      <sz val="9"/>
      <color theme="0" tint="-0.34998626667073579"/>
      <name val="Calibri"/>
      <scheme val="minor"/>
    </font>
    <font>
      <sz val="12"/>
      <color theme="1" tint="0.34998626667073579"/>
      <name val="Calibri"/>
      <scheme val="minor"/>
    </font>
    <font>
      <sz val="12"/>
      <color theme="0" tint="-0.249977111117893"/>
      <name val="Calibri"/>
      <scheme val="minor"/>
    </font>
    <font>
      <b/>
      <u/>
      <sz val="12"/>
      <color rgb="FFFFFF00"/>
      <name val="Calibri"/>
      <scheme val="minor"/>
    </font>
    <font>
      <sz val="12"/>
      <color theme="0" tint="-0.499984740745262"/>
      <name val="Calibri"/>
      <scheme val="minor"/>
    </font>
    <font>
      <b/>
      <sz val="24"/>
      <color theme="1"/>
      <name val="Calibri"/>
      <scheme val="minor"/>
    </font>
    <font>
      <u/>
      <sz val="10"/>
      <color theme="10"/>
      <name val="Calibri"/>
      <family val="2"/>
      <scheme val="minor"/>
    </font>
    <font>
      <b/>
      <sz val="18"/>
      <color rgb="FFFF0000"/>
      <name val="Calibri"/>
      <scheme val="minor"/>
    </font>
    <font>
      <sz val="12"/>
      <color rgb="FFFF0000"/>
      <name val="Calibri (Body)"/>
    </font>
    <font>
      <sz val="20"/>
      <color rgb="FFFFC000"/>
      <name val="Calibri"/>
      <family val="2"/>
      <scheme val="minor"/>
    </font>
    <font>
      <sz val="12"/>
      <color rgb="FFFFFF00"/>
      <name val="Calibri"/>
      <scheme val="minor"/>
    </font>
    <font>
      <sz val="10"/>
      <color theme="0" tint="-0.249977111117893"/>
      <name val="Calibri"/>
      <scheme val="minor"/>
    </font>
    <font>
      <b/>
      <sz val="10"/>
      <color theme="0" tint="-0.249977111117893"/>
      <name val="Calibri"/>
      <scheme val="minor"/>
    </font>
    <font>
      <b/>
      <sz val="10"/>
      <color theme="9"/>
      <name val="Calibri"/>
      <scheme val="minor"/>
    </font>
    <font>
      <sz val="12"/>
      <color theme="9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69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9">
    <xf numFmtId="0" fontId="0" fillId="0" borderId="0" xfId="0"/>
    <xf numFmtId="0" fontId="1" fillId="2" borderId="0" xfId="0" applyFont="1" applyFill="1"/>
    <xf numFmtId="0" fontId="0" fillId="2" borderId="0" xfId="0" applyFont="1" applyFill="1"/>
    <xf numFmtId="0" fontId="0" fillId="0" borderId="0" xfId="0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5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6" fillId="7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0" fillId="9" borderId="0" xfId="0" applyFill="1"/>
    <xf numFmtId="0" fontId="1" fillId="2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0" fillId="0" borderId="0" xfId="0" applyAlignment="1"/>
    <xf numFmtId="0" fontId="0" fillId="0" borderId="0" xfId="0" applyBorder="1"/>
    <xf numFmtId="0" fontId="0" fillId="4" borderId="0" xfId="0" applyFill="1" applyAlignment="1">
      <alignment horizontal="left"/>
    </xf>
    <xf numFmtId="0" fontId="0" fillId="12" borderId="0" xfId="0" applyFill="1"/>
    <xf numFmtId="0" fontId="7" fillId="11" borderId="0" xfId="0" applyFont="1" applyFill="1" applyAlignment="1">
      <alignment horizontal="center"/>
    </xf>
    <xf numFmtId="0" fontId="7" fillId="10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5" fillId="8" borderId="0" xfId="0" applyFont="1" applyFill="1" applyAlignment="1">
      <alignment horizontal="center"/>
    </xf>
    <xf numFmtId="0" fontId="5" fillId="13" borderId="0" xfId="0" applyFont="1" applyFill="1" applyAlignment="1">
      <alignment horizontal="center"/>
    </xf>
    <xf numFmtId="0" fontId="6" fillId="13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14" borderId="0" xfId="0" applyFont="1" applyFill="1" applyAlignment="1">
      <alignment horizontal="center"/>
    </xf>
    <xf numFmtId="0" fontId="0" fillId="8" borderId="0" xfId="0" applyFill="1"/>
    <xf numFmtId="0" fontId="13" fillId="3" borderId="0" xfId="0" applyFont="1" applyFill="1" applyAlignment="1">
      <alignment horizontal="left"/>
    </xf>
    <xf numFmtId="0" fontId="0" fillId="9" borderId="0" xfId="0" applyFill="1" applyAlignment="1">
      <alignment horizontal="center"/>
    </xf>
    <xf numFmtId="0" fontId="14" fillId="3" borderId="0" xfId="0" applyFont="1" applyFill="1"/>
    <xf numFmtId="0" fontId="14" fillId="0" borderId="0" xfId="0" applyFont="1"/>
    <xf numFmtId="0" fontId="0" fillId="3" borderId="0" xfId="0" applyFont="1" applyFill="1"/>
    <xf numFmtId="0" fontId="11" fillId="3" borderId="0" xfId="0" applyFont="1" applyFill="1"/>
    <xf numFmtId="0" fontId="11" fillId="3" borderId="0" xfId="0" applyFont="1" applyFill="1" applyAlignment="1">
      <alignment horizontal="center"/>
    </xf>
    <xf numFmtId="0" fontId="15" fillId="3" borderId="0" xfId="0" applyFont="1" applyFill="1"/>
    <xf numFmtId="0" fontId="16" fillId="15" borderId="0" xfId="0" applyFont="1" applyFill="1"/>
    <xf numFmtId="0" fontId="1" fillId="15" borderId="0" xfId="0" applyFont="1" applyFill="1"/>
    <xf numFmtId="0" fontId="0" fillId="9" borderId="0" xfId="0" applyFill="1" applyAlignment="1"/>
    <xf numFmtId="0" fontId="17" fillId="9" borderId="0" xfId="0" applyFont="1" applyFill="1"/>
    <xf numFmtId="0" fontId="0" fillId="9" borderId="0" xfId="0" applyFill="1" applyBorder="1"/>
    <xf numFmtId="0" fontId="10" fillId="9" borderId="0" xfId="0" applyFont="1" applyFill="1" applyBorder="1" applyAlignment="1">
      <alignment vertical="center"/>
    </xf>
    <xf numFmtId="0" fontId="0" fillId="9" borderId="0" xfId="0" quotePrefix="1" applyFill="1" applyAlignment="1"/>
    <xf numFmtId="0" fontId="0" fillId="9" borderId="0" xfId="0" applyFill="1" applyBorder="1" applyAlignment="1"/>
    <xf numFmtId="0" fontId="9" fillId="9" borderId="0" xfId="0" applyFont="1" applyFill="1" applyBorder="1" applyAlignment="1">
      <alignment vertical="center"/>
    </xf>
    <xf numFmtId="0" fontId="0" fillId="9" borderId="0" xfId="0" applyFill="1" applyBorder="1" applyAlignment="1">
      <alignment vertical="center"/>
    </xf>
    <xf numFmtId="0" fontId="0" fillId="9" borderId="0" xfId="0" quotePrefix="1" applyFill="1"/>
    <xf numFmtId="0" fontId="2" fillId="9" borderId="0" xfId="693" applyFill="1"/>
    <xf numFmtId="0" fontId="2" fillId="9" borderId="0" xfId="693" applyFill="1" applyBorder="1" applyAlignment="1">
      <alignment vertical="center"/>
    </xf>
    <xf numFmtId="0" fontId="0" fillId="16" borderId="0" xfId="0" applyFill="1" applyBorder="1" applyAlignment="1"/>
    <xf numFmtId="0" fontId="9" fillId="16" borderId="0" xfId="0" applyFont="1" applyFill="1" applyBorder="1" applyAlignment="1">
      <alignment vertical="center"/>
    </xf>
    <xf numFmtId="0" fontId="2" fillId="16" borderId="0" xfId="693" applyFill="1"/>
    <xf numFmtId="0" fontId="0" fillId="16" borderId="0" xfId="0" applyFill="1" applyBorder="1"/>
    <xf numFmtId="0" fontId="0" fillId="16" borderId="0" xfId="0" applyFill="1" applyAlignment="1"/>
    <xf numFmtId="0" fontId="0" fillId="16" borderId="0" xfId="0" applyFill="1"/>
    <xf numFmtId="0" fontId="1" fillId="16" borderId="0" xfId="0" applyFont="1" applyFill="1" applyAlignment="1">
      <alignment horizontal="right"/>
    </xf>
    <xf numFmtId="0" fontId="18" fillId="9" borderId="0" xfId="693" applyFont="1" applyFill="1" applyAlignment="1">
      <alignment horizontal="right"/>
    </xf>
    <xf numFmtId="0" fontId="19" fillId="9" borderId="0" xfId="0" applyFont="1" applyFill="1"/>
    <xf numFmtId="0" fontId="19" fillId="9" borderId="0" xfId="0" applyFont="1" applyFill="1" applyBorder="1" applyAlignment="1">
      <alignment vertical="center"/>
    </xf>
    <xf numFmtId="0" fontId="12" fillId="2" borderId="0" xfId="0" applyFont="1" applyFill="1" applyAlignment="1">
      <alignment horizontal="center"/>
    </xf>
    <xf numFmtId="0" fontId="0" fillId="2" borderId="0" xfId="0" applyFill="1"/>
    <xf numFmtId="0" fontId="14" fillId="2" borderId="0" xfId="0" applyFont="1" applyFill="1"/>
    <xf numFmtId="15" fontId="0" fillId="16" borderId="0" xfId="0" applyNumberFormat="1" applyFill="1" applyAlignment="1">
      <alignment horizontal="left"/>
    </xf>
    <xf numFmtId="0" fontId="6" fillId="9" borderId="0" xfId="0" applyFont="1" applyFill="1" applyAlignment="1">
      <alignment horizontal="right"/>
    </xf>
    <xf numFmtId="0" fontId="5" fillId="9" borderId="0" xfId="0" applyFont="1" applyFill="1" applyAlignment="1">
      <alignment horizontal="left"/>
    </xf>
    <xf numFmtId="0" fontId="23" fillId="3" borderId="0" xfId="0" applyFont="1" applyFill="1" applyAlignment="1">
      <alignment horizontal="right"/>
    </xf>
    <xf numFmtId="0" fontId="24" fillId="3" borderId="0" xfId="0" applyFont="1" applyFill="1" applyAlignment="1">
      <alignment horizontal="left"/>
    </xf>
    <xf numFmtId="0" fontId="6" fillId="0" borderId="0" xfId="0" applyFont="1"/>
    <xf numFmtId="0" fontId="25" fillId="9" borderId="0" xfId="0" applyFont="1" applyFill="1" applyAlignment="1">
      <alignment horizontal="right"/>
    </xf>
    <xf numFmtId="0" fontId="26" fillId="9" borderId="0" xfId="0" applyFont="1" applyFill="1" applyAlignment="1">
      <alignment horizontal="center"/>
    </xf>
    <xf numFmtId="0" fontId="25" fillId="9" borderId="0" xfId="0" applyFont="1" applyFill="1" applyAlignment="1">
      <alignment horizontal="center"/>
    </xf>
    <xf numFmtId="0" fontId="21" fillId="17" borderId="0" xfId="0" applyFont="1" applyFill="1" applyAlignment="1">
      <alignment horizontal="center" wrapText="1"/>
    </xf>
    <xf numFmtId="0" fontId="22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/>
    </xf>
  </cellXfs>
  <cellStyles count="69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/>
    <cellStyle name="Normal" xfId="0" builtinId="0"/>
  </cellStyles>
  <dxfs count="1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8000"/>
      </font>
      <fill>
        <patternFill patternType="solid">
          <fgColor indexed="64"/>
          <bgColor theme="6" tint="0.79998168889431442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homeseer.com/" TargetMode="External"/><Relationship Id="rId2" Type="http://schemas.openxmlformats.org/officeDocument/2006/relationships/hyperlink" Target="http://www.jon00.me.uk/hs.html" TargetMode="External"/><Relationship Id="rId3" Type="http://schemas.openxmlformats.org/officeDocument/2006/relationships/hyperlink" Target="http://www.domoticaworl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2"/>
  <sheetViews>
    <sheetView tabSelected="1" workbookViewId="0">
      <pane ySplit="2" topLeftCell="A3" activePane="bottomLeft" state="frozen"/>
      <selection pane="bottomLeft" activeCell="G3" sqref="G3"/>
    </sheetView>
  </sheetViews>
  <sheetFormatPr baseColWidth="10" defaultRowHeight="16" x14ac:dyDescent="0.2"/>
  <cols>
    <col min="1" max="1" width="28" bestFit="1" customWidth="1"/>
    <col min="2" max="2" width="3.6640625" style="17" customWidth="1"/>
    <col min="4" max="4" width="13.1640625" bestFit="1" customWidth="1"/>
    <col min="5" max="5" width="7.5" customWidth="1"/>
    <col min="6" max="6" width="6" style="3" bestFit="1" customWidth="1"/>
    <col min="7" max="7" width="21.6640625" customWidth="1"/>
    <col min="8" max="8" width="10.33203125" style="5" bestFit="1" customWidth="1"/>
    <col min="9" max="9" width="10.5" style="5" bestFit="1" customWidth="1"/>
    <col min="10" max="10" width="10.33203125" style="5" bestFit="1" customWidth="1"/>
    <col min="11" max="11" width="10.5" style="5" bestFit="1" customWidth="1"/>
    <col min="12" max="12" width="10.33203125" style="5" bestFit="1" customWidth="1"/>
    <col min="13" max="13" width="10.5" style="5" bestFit="1" customWidth="1"/>
    <col min="14" max="14" width="10.33203125" style="5" bestFit="1" customWidth="1"/>
    <col min="15" max="15" width="10.5" style="5" bestFit="1" customWidth="1"/>
    <col min="16" max="16" width="10.33203125" style="5" bestFit="1" customWidth="1"/>
    <col min="17" max="17" width="10.5" style="5" bestFit="1" customWidth="1"/>
    <col min="18" max="18" width="10.33203125" style="5" bestFit="1" customWidth="1"/>
    <col min="19" max="19" width="10.5" style="5" bestFit="1" customWidth="1"/>
    <col min="20" max="20" width="10.33203125" style="5" bestFit="1" customWidth="1"/>
    <col min="21" max="21" width="10.5" style="5" bestFit="1" customWidth="1"/>
    <col min="22" max="22" width="10.33203125" style="5" bestFit="1" customWidth="1"/>
    <col min="23" max="23" width="10.5" style="5" bestFit="1" customWidth="1"/>
    <col min="24" max="24" width="10.33203125" style="5" bestFit="1" customWidth="1"/>
    <col min="25" max="25" width="10.5" style="5" bestFit="1" customWidth="1"/>
    <col min="26" max="26" width="10.33203125" style="5" bestFit="1" customWidth="1"/>
    <col min="27" max="27" width="10.5" style="5" bestFit="1" customWidth="1"/>
    <col min="28" max="28" width="14.5" style="9" customWidth="1"/>
    <col min="30" max="30" width="11.1640625" bestFit="1" customWidth="1"/>
    <col min="34" max="34" width="21.1640625" bestFit="1" customWidth="1"/>
  </cols>
  <sheetData>
    <row r="1" spans="1:32" s="17" customFormat="1" x14ac:dyDescent="0.2">
      <c r="B1" s="73" t="s">
        <v>110</v>
      </c>
      <c r="C1" s="75">
        <v>1</v>
      </c>
      <c r="D1" s="75">
        <v>2</v>
      </c>
      <c r="E1" s="75">
        <v>3</v>
      </c>
      <c r="F1" s="75">
        <v>4</v>
      </c>
      <c r="G1" s="75">
        <v>5</v>
      </c>
      <c r="H1" s="75">
        <v>6</v>
      </c>
      <c r="I1" s="75">
        <v>7</v>
      </c>
      <c r="J1" s="75">
        <v>8</v>
      </c>
      <c r="K1" s="75">
        <v>9</v>
      </c>
      <c r="L1" s="75">
        <v>10</v>
      </c>
      <c r="M1" s="75">
        <v>11</v>
      </c>
      <c r="N1" s="75">
        <v>12</v>
      </c>
      <c r="O1" s="75">
        <v>13</v>
      </c>
      <c r="P1" s="75">
        <v>14</v>
      </c>
      <c r="Q1" s="75">
        <v>15</v>
      </c>
      <c r="R1" s="75">
        <v>16</v>
      </c>
      <c r="S1" s="75">
        <v>17</v>
      </c>
      <c r="T1" s="75">
        <v>18</v>
      </c>
      <c r="U1" s="75">
        <v>19</v>
      </c>
      <c r="V1" s="75">
        <v>20</v>
      </c>
      <c r="W1" s="75">
        <v>21</v>
      </c>
      <c r="X1" s="75">
        <v>22</v>
      </c>
      <c r="Y1" s="75">
        <v>23</v>
      </c>
      <c r="Z1" s="75">
        <v>24</v>
      </c>
      <c r="AA1" s="75">
        <v>25</v>
      </c>
      <c r="AB1" s="75">
        <v>26</v>
      </c>
    </row>
    <row r="2" spans="1:32" x14ac:dyDescent="0.2">
      <c r="A2" s="17"/>
      <c r="B2" s="73" t="s">
        <v>111</v>
      </c>
      <c r="C2" s="2" t="s">
        <v>32</v>
      </c>
      <c r="D2" s="1" t="s">
        <v>0</v>
      </c>
      <c r="E2" s="1" t="s">
        <v>36</v>
      </c>
      <c r="F2" s="18" t="s">
        <v>71</v>
      </c>
      <c r="G2" s="1" t="s">
        <v>38</v>
      </c>
      <c r="H2" s="16" t="s">
        <v>41</v>
      </c>
      <c r="I2" s="30" t="s">
        <v>42</v>
      </c>
      <c r="J2" s="16" t="s">
        <v>45</v>
      </c>
      <c r="K2" s="30" t="s">
        <v>46</v>
      </c>
      <c r="L2" s="15" t="s">
        <v>47</v>
      </c>
      <c r="M2" s="30" t="s">
        <v>48</v>
      </c>
      <c r="N2" s="15" t="s">
        <v>49</v>
      </c>
      <c r="O2" s="30" t="s">
        <v>50</v>
      </c>
      <c r="P2" s="26" t="s">
        <v>51</v>
      </c>
      <c r="Q2" s="30" t="s">
        <v>53</v>
      </c>
      <c r="R2" s="26" t="s">
        <v>54</v>
      </c>
      <c r="S2" s="30" t="s">
        <v>55</v>
      </c>
      <c r="T2" s="27" t="s">
        <v>56</v>
      </c>
      <c r="U2" s="30" t="s">
        <v>57</v>
      </c>
      <c r="V2" s="27" t="s">
        <v>65</v>
      </c>
      <c r="W2" s="30" t="s">
        <v>70</v>
      </c>
      <c r="X2" s="28" t="s">
        <v>67</v>
      </c>
      <c r="Y2" s="30" t="s">
        <v>66</v>
      </c>
      <c r="Z2" s="28" t="s">
        <v>68</v>
      </c>
      <c r="AA2" s="30" t="s">
        <v>69</v>
      </c>
      <c r="AB2" s="8" t="s">
        <v>109</v>
      </c>
      <c r="AC2" s="41" t="s">
        <v>29</v>
      </c>
      <c r="AD2" s="41" t="s">
        <v>33</v>
      </c>
      <c r="AE2" s="41" t="s">
        <v>37</v>
      </c>
      <c r="AF2" s="42"/>
    </row>
    <row r="3" spans="1:32" x14ac:dyDescent="0.2">
      <c r="A3" s="72" t="str">
        <f>"version " &amp; HELP!C1</f>
        <v>version 0.5</v>
      </c>
      <c r="B3" s="74"/>
      <c r="C3" s="3">
        <v>1</v>
      </c>
      <c r="D3" t="s">
        <v>75</v>
      </c>
      <c r="E3" t="s">
        <v>28</v>
      </c>
      <c r="F3" s="3">
        <v>19</v>
      </c>
      <c r="G3" t="s">
        <v>98</v>
      </c>
      <c r="H3" s="12" t="s">
        <v>156</v>
      </c>
      <c r="I3" s="5" t="s">
        <v>40</v>
      </c>
      <c r="J3" s="19" t="s">
        <v>157</v>
      </c>
      <c r="K3" s="5" t="s">
        <v>39</v>
      </c>
      <c r="L3" s="11" t="s">
        <v>158</v>
      </c>
      <c r="M3" s="5" t="s">
        <v>58</v>
      </c>
      <c r="N3" s="11" t="s">
        <v>159</v>
      </c>
      <c r="O3" s="5" t="s">
        <v>64</v>
      </c>
      <c r="P3" s="13" t="s">
        <v>160</v>
      </c>
      <c r="Q3" s="5" t="s">
        <v>63</v>
      </c>
      <c r="R3" s="13"/>
      <c r="T3" s="14"/>
      <c r="V3" s="14"/>
      <c r="X3" s="29"/>
      <c r="Z3" s="29"/>
      <c r="AC3" s="7"/>
      <c r="AD3" s="7"/>
      <c r="AE3" s="7"/>
      <c r="AF3" s="7"/>
    </row>
    <row r="4" spans="1:32" x14ac:dyDescent="0.2">
      <c r="A4" s="25" t="s">
        <v>82</v>
      </c>
      <c r="B4" s="74"/>
      <c r="C4" s="3">
        <v>2</v>
      </c>
      <c r="D4" t="s">
        <v>75</v>
      </c>
      <c r="E4" t="s">
        <v>28</v>
      </c>
      <c r="F4" s="3">
        <v>19</v>
      </c>
      <c r="G4" t="s">
        <v>26</v>
      </c>
      <c r="H4" s="12">
        <v>0</v>
      </c>
      <c r="I4" s="5" t="s">
        <v>27</v>
      </c>
      <c r="J4" s="19">
        <v>0</v>
      </c>
      <c r="K4" s="5" t="s">
        <v>35</v>
      </c>
      <c r="L4" s="11"/>
      <c r="N4" s="11"/>
      <c r="P4" s="13"/>
      <c r="R4" s="13"/>
      <c r="T4" s="14"/>
      <c r="V4" s="14"/>
      <c r="X4" s="29"/>
      <c r="Z4" s="29"/>
      <c r="AC4" s="7"/>
      <c r="AD4" s="7"/>
      <c r="AE4" s="7"/>
      <c r="AF4" s="7"/>
    </row>
    <row r="5" spans="1:32" x14ac:dyDescent="0.2">
      <c r="A5" s="22" t="s">
        <v>83</v>
      </c>
      <c r="B5" s="74"/>
      <c r="C5" s="3">
        <v>3</v>
      </c>
      <c r="D5" t="s">
        <v>75</v>
      </c>
      <c r="E5" t="s">
        <v>28</v>
      </c>
      <c r="G5" t="s">
        <v>72</v>
      </c>
      <c r="H5" s="12"/>
      <c r="J5" s="19"/>
      <c r="L5" s="11"/>
      <c r="N5" s="11"/>
      <c r="P5" s="13"/>
      <c r="R5" s="13"/>
      <c r="T5" s="14"/>
      <c r="V5" s="14"/>
      <c r="X5" s="29"/>
      <c r="Z5" s="29"/>
      <c r="AC5" s="7"/>
      <c r="AD5" s="7"/>
      <c r="AE5" s="7"/>
      <c r="AF5" s="7"/>
    </row>
    <row r="6" spans="1:32" x14ac:dyDescent="0.2">
      <c r="A6" s="22" t="s">
        <v>84</v>
      </c>
      <c r="B6" s="74" t="s">
        <v>52</v>
      </c>
      <c r="C6" s="3">
        <v>4</v>
      </c>
      <c r="D6" t="s">
        <v>9</v>
      </c>
      <c r="E6" t="s">
        <v>13</v>
      </c>
      <c r="F6" s="3">
        <v>16</v>
      </c>
      <c r="G6" t="s">
        <v>10</v>
      </c>
      <c r="H6" s="12" t="s">
        <v>105</v>
      </c>
      <c r="I6" s="5" t="s">
        <v>10</v>
      </c>
      <c r="J6" s="19"/>
      <c r="L6" s="11"/>
      <c r="N6" s="11"/>
      <c r="P6" s="13"/>
      <c r="R6" s="13"/>
      <c r="T6" s="14"/>
      <c r="V6" s="14"/>
      <c r="X6" s="29"/>
      <c r="Z6" s="29"/>
      <c r="AC6" s="7"/>
      <c r="AD6" s="7"/>
      <c r="AE6" s="7"/>
      <c r="AF6" s="7"/>
    </row>
    <row r="7" spans="1:32" x14ac:dyDescent="0.2">
      <c r="A7" s="22" t="s">
        <v>85</v>
      </c>
      <c r="B7" s="74" t="s">
        <v>52</v>
      </c>
      <c r="C7" s="3">
        <v>5</v>
      </c>
      <c r="D7" t="s">
        <v>9</v>
      </c>
      <c r="E7" t="s">
        <v>13</v>
      </c>
      <c r="F7" s="3">
        <v>16</v>
      </c>
      <c r="G7" t="s">
        <v>11</v>
      </c>
      <c r="H7" s="12" t="s">
        <v>107</v>
      </c>
      <c r="I7" s="5" t="s">
        <v>11</v>
      </c>
      <c r="J7" s="19"/>
      <c r="L7" s="11"/>
      <c r="N7" s="11"/>
      <c r="P7" s="13"/>
      <c r="R7" s="13"/>
      <c r="T7" s="14"/>
      <c r="V7" s="14"/>
      <c r="X7" s="29"/>
      <c r="Z7" s="29"/>
      <c r="AC7" s="7"/>
      <c r="AD7" s="7"/>
      <c r="AE7" s="7"/>
      <c r="AF7" s="7"/>
    </row>
    <row r="8" spans="1:32" x14ac:dyDescent="0.2">
      <c r="A8" s="22" t="s">
        <v>86</v>
      </c>
      <c r="B8" s="74"/>
      <c r="C8" s="3">
        <v>6</v>
      </c>
      <c r="D8" t="s">
        <v>9</v>
      </c>
      <c r="E8" t="s">
        <v>13</v>
      </c>
      <c r="F8" s="3">
        <v>16</v>
      </c>
      <c r="G8" t="s">
        <v>12</v>
      </c>
      <c r="H8" s="12" t="s">
        <v>106</v>
      </c>
      <c r="I8" s="5" t="s">
        <v>12</v>
      </c>
      <c r="J8" s="19"/>
      <c r="L8" s="11"/>
      <c r="N8" s="11"/>
      <c r="P8" s="13"/>
      <c r="R8" s="13"/>
      <c r="T8" s="14"/>
      <c r="V8" s="14"/>
      <c r="X8" s="29"/>
      <c r="Z8" s="29"/>
      <c r="AC8" s="7"/>
      <c r="AD8" s="7"/>
      <c r="AE8" s="7"/>
      <c r="AF8" s="7"/>
    </row>
    <row r="9" spans="1:32" x14ac:dyDescent="0.2">
      <c r="A9" s="22" t="s">
        <v>87</v>
      </c>
      <c r="B9" s="74"/>
      <c r="C9" s="3">
        <v>7</v>
      </c>
      <c r="D9" t="s">
        <v>9</v>
      </c>
      <c r="E9" t="s">
        <v>13</v>
      </c>
      <c r="G9" t="s">
        <v>72</v>
      </c>
      <c r="H9" s="12"/>
      <c r="J9" s="19"/>
      <c r="L9" s="11"/>
      <c r="N9" s="11"/>
      <c r="P9" s="13"/>
      <c r="R9" s="13"/>
      <c r="T9" s="14"/>
      <c r="V9" s="14"/>
      <c r="X9" s="29"/>
      <c r="Z9" s="29"/>
      <c r="AC9" s="7"/>
      <c r="AD9" s="7"/>
      <c r="AE9" s="7"/>
      <c r="AF9" s="7"/>
    </row>
    <row r="10" spans="1:32" x14ac:dyDescent="0.2">
      <c r="A10" s="22" t="s">
        <v>88</v>
      </c>
      <c r="B10" s="74"/>
      <c r="C10" s="3">
        <v>8</v>
      </c>
      <c r="D10" t="s">
        <v>9</v>
      </c>
      <c r="E10" t="s">
        <v>13</v>
      </c>
      <c r="G10" t="s">
        <v>73</v>
      </c>
      <c r="H10" s="12"/>
      <c r="J10" s="19"/>
      <c r="L10" s="11"/>
      <c r="N10" s="11"/>
      <c r="P10" s="13"/>
      <c r="R10" s="13"/>
      <c r="T10" s="14"/>
      <c r="V10" s="14"/>
      <c r="X10" s="29"/>
      <c r="Z10" s="29"/>
      <c r="AC10" s="7"/>
      <c r="AD10" s="7"/>
      <c r="AE10" s="7"/>
      <c r="AF10" s="7"/>
    </row>
    <row r="11" spans="1:32" x14ac:dyDescent="0.2">
      <c r="A11" s="22" t="s">
        <v>89</v>
      </c>
      <c r="B11" s="74"/>
      <c r="C11" s="3">
        <v>9</v>
      </c>
      <c r="D11" t="s">
        <v>9</v>
      </c>
      <c r="E11" t="s">
        <v>13</v>
      </c>
      <c r="G11" t="s">
        <v>74</v>
      </c>
      <c r="H11" s="12"/>
      <c r="J11" s="19"/>
      <c r="L11" s="11"/>
      <c r="N11" s="11"/>
      <c r="P11" s="13"/>
      <c r="R11" s="13"/>
      <c r="T11" s="14"/>
      <c r="V11" s="14"/>
      <c r="X11" s="29"/>
      <c r="Z11" s="29"/>
      <c r="AC11" s="7"/>
      <c r="AD11" s="7"/>
      <c r="AE11" s="7"/>
      <c r="AF11" s="7"/>
    </row>
    <row r="12" spans="1:32" x14ac:dyDescent="0.2">
      <c r="A12" s="22" t="s">
        <v>90</v>
      </c>
      <c r="B12" s="74"/>
      <c r="C12" s="3">
        <v>10</v>
      </c>
      <c r="D12" t="s">
        <v>20</v>
      </c>
      <c r="E12" t="s">
        <v>13</v>
      </c>
      <c r="F12" s="3">
        <v>16</v>
      </c>
      <c r="G12" t="s">
        <v>43</v>
      </c>
      <c r="H12" s="12" t="s">
        <v>161</v>
      </c>
      <c r="I12" s="5" t="s">
        <v>21</v>
      </c>
      <c r="J12" s="19" t="s">
        <v>162</v>
      </c>
      <c r="K12" s="5" t="s">
        <v>18</v>
      </c>
      <c r="L12" s="11" t="s">
        <v>163</v>
      </c>
      <c r="M12" s="5" t="s">
        <v>22</v>
      </c>
      <c r="N12" s="11" t="s">
        <v>164</v>
      </c>
      <c r="O12" s="5" t="s">
        <v>17</v>
      </c>
      <c r="P12" s="13"/>
      <c r="R12" s="13"/>
      <c r="T12" s="14"/>
      <c r="V12" s="14"/>
      <c r="X12" s="29"/>
      <c r="Z12" s="29"/>
      <c r="AC12" s="7"/>
      <c r="AD12" s="7"/>
      <c r="AE12" s="7"/>
      <c r="AF12" s="7"/>
    </row>
    <row r="13" spans="1:32" x14ac:dyDescent="0.2">
      <c r="A13" s="24" t="s">
        <v>91</v>
      </c>
      <c r="B13" s="74"/>
      <c r="C13" s="3">
        <v>11</v>
      </c>
      <c r="D13" t="s">
        <v>20</v>
      </c>
      <c r="E13" t="s">
        <v>13</v>
      </c>
      <c r="G13" t="s">
        <v>72</v>
      </c>
      <c r="H13" s="12"/>
      <c r="J13" s="19"/>
      <c r="L13" s="11"/>
      <c r="N13" s="11"/>
      <c r="P13" s="13"/>
      <c r="R13" s="13"/>
      <c r="T13" s="14"/>
      <c r="V13" s="14"/>
      <c r="X13" s="29"/>
      <c r="Z13" s="29"/>
      <c r="AC13" s="7"/>
      <c r="AD13" s="7"/>
      <c r="AE13" s="7"/>
      <c r="AF13" s="7"/>
    </row>
    <row r="14" spans="1:32" x14ac:dyDescent="0.2">
      <c r="A14" s="23" t="s">
        <v>76</v>
      </c>
      <c r="B14" s="74"/>
      <c r="C14" s="3">
        <v>12</v>
      </c>
      <c r="D14" t="s">
        <v>15</v>
      </c>
      <c r="E14" t="s">
        <v>13</v>
      </c>
      <c r="F14" s="3">
        <v>16</v>
      </c>
      <c r="G14" s="4" t="s">
        <v>44</v>
      </c>
      <c r="H14" s="12" t="s">
        <v>165</v>
      </c>
      <c r="I14" s="5" t="s">
        <v>16</v>
      </c>
      <c r="J14" s="19" t="s">
        <v>166</v>
      </c>
      <c r="K14" s="5" t="s">
        <v>18</v>
      </c>
      <c r="L14" s="11" t="s">
        <v>103</v>
      </c>
      <c r="M14" s="5" t="s">
        <v>22</v>
      </c>
      <c r="N14" s="11" t="s">
        <v>104</v>
      </c>
      <c r="O14" s="5" t="s">
        <v>17</v>
      </c>
      <c r="P14" s="13"/>
      <c r="R14" s="13"/>
      <c r="T14" s="14"/>
      <c r="V14" s="14"/>
      <c r="X14" s="29"/>
      <c r="Z14" s="29"/>
      <c r="AC14" s="7"/>
      <c r="AD14" s="7"/>
      <c r="AE14" s="7"/>
      <c r="AF14" s="7"/>
    </row>
    <row r="15" spans="1:32" x14ac:dyDescent="0.2">
      <c r="A15" s="23" t="s">
        <v>77</v>
      </c>
      <c r="B15" s="74"/>
      <c r="C15" s="3">
        <v>13</v>
      </c>
      <c r="D15" t="s">
        <v>15</v>
      </c>
      <c r="E15" t="s">
        <v>13</v>
      </c>
      <c r="F15" s="3">
        <v>16</v>
      </c>
      <c r="G15" t="s">
        <v>59</v>
      </c>
      <c r="H15" s="12" t="s">
        <v>167</v>
      </c>
      <c r="I15" s="5" t="s">
        <v>19</v>
      </c>
      <c r="J15" s="19"/>
      <c r="L15" s="11"/>
      <c r="N15" s="11"/>
      <c r="P15" s="13"/>
      <c r="R15" s="13"/>
      <c r="T15" s="14"/>
      <c r="V15" s="14"/>
      <c r="X15" s="29"/>
      <c r="Z15" s="29"/>
      <c r="AC15" s="7"/>
      <c r="AD15" s="7"/>
      <c r="AE15" s="7"/>
      <c r="AF15" s="7"/>
    </row>
    <row r="16" spans="1:32" x14ac:dyDescent="0.2">
      <c r="A16" s="23" t="s">
        <v>93</v>
      </c>
      <c r="B16" s="74"/>
      <c r="C16" s="3">
        <v>14</v>
      </c>
      <c r="D16" t="s">
        <v>15</v>
      </c>
      <c r="E16" t="s">
        <v>13</v>
      </c>
      <c r="G16" t="s">
        <v>72</v>
      </c>
      <c r="H16" s="12"/>
      <c r="J16" s="19"/>
      <c r="L16" s="11"/>
      <c r="N16" s="11"/>
      <c r="P16" s="13"/>
      <c r="R16" s="13"/>
      <c r="T16" s="14"/>
      <c r="V16" s="14"/>
      <c r="X16" s="29"/>
      <c r="Z16" s="29"/>
      <c r="AC16" s="7"/>
      <c r="AD16" s="7"/>
      <c r="AE16" s="7"/>
      <c r="AF16" s="7"/>
    </row>
    <row r="17" spans="1:32" x14ac:dyDescent="0.2">
      <c r="A17" s="23" t="s">
        <v>94</v>
      </c>
      <c r="B17" s="74"/>
      <c r="C17" s="3">
        <v>15</v>
      </c>
      <c r="D17" t="s">
        <v>15</v>
      </c>
      <c r="E17" t="s">
        <v>13</v>
      </c>
      <c r="G17" t="s">
        <v>73</v>
      </c>
      <c r="H17" s="12"/>
      <c r="J17" s="19"/>
      <c r="L17" s="11"/>
      <c r="N17" s="11"/>
      <c r="P17" s="13"/>
      <c r="R17" s="13"/>
      <c r="T17" s="14"/>
      <c r="V17" s="14"/>
      <c r="X17" s="29"/>
      <c r="Z17" s="29"/>
      <c r="AC17" s="7"/>
      <c r="AD17" s="7"/>
      <c r="AE17" s="7"/>
      <c r="AF17" s="7"/>
    </row>
    <row r="18" spans="1:32" x14ac:dyDescent="0.2">
      <c r="A18" s="23" t="s">
        <v>78</v>
      </c>
      <c r="B18" s="74"/>
      <c r="C18" s="3">
        <v>16</v>
      </c>
      <c r="D18" t="s">
        <v>15</v>
      </c>
      <c r="E18" t="s">
        <v>13</v>
      </c>
      <c r="G18" t="s">
        <v>74</v>
      </c>
      <c r="H18" s="12"/>
      <c r="J18" s="19"/>
      <c r="L18" s="11"/>
      <c r="N18" s="11"/>
      <c r="P18" s="13"/>
      <c r="R18" s="13"/>
      <c r="T18" s="14"/>
      <c r="V18" s="14"/>
      <c r="X18" s="29"/>
      <c r="Z18" s="29"/>
      <c r="AC18" s="7"/>
      <c r="AD18" s="7"/>
      <c r="AE18" s="7"/>
      <c r="AF18" s="7"/>
    </row>
    <row r="19" spans="1:32" x14ac:dyDescent="0.2">
      <c r="A19" s="23" t="s">
        <v>79</v>
      </c>
      <c r="B19" s="74"/>
      <c r="C19" s="3">
        <v>17</v>
      </c>
      <c r="D19" t="s">
        <v>8</v>
      </c>
      <c r="E19" t="s">
        <v>14</v>
      </c>
      <c r="G19" t="s">
        <v>168</v>
      </c>
      <c r="H19" s="12" t="s">
        <v>171</v>
      </c>
      <c r="I19" s="5" t="s">
        <v>174</v>
      </c>
      <c r="J19" s="19"/>
      <c r="L19" s="11"/>
      <c r="N19" s="11"/>
      <c r="P19" s="13"/>
      <c r="R19" s="13"/>
      <c r="T19" s="14"/>
      <c r="V19" s="14"/>
      <c r="X19" s="29"/>
      <c r="Z19" s="29"/>
      <c r="AC19" s="7"/>
      <c r="AD19" s="7"/>
      <c r="AE19" s="7"/>
      <c r="AF19" s="7"/>
    </row>
    <row r="20" spans="1:32" x14ac:dyDescent="0.2">
      <c r="A20" s="23" t="s">
        <v>95</v>
      </c>
      <c r="B20" s="74"/>
      <c r="C20" s="3">
        <v>18</v>
      </c>
      <c r="D20" t="s">
        <v>8</v>
      </c>
      <c r="E20" t="s">
        <v>14</v>
      </c>
      <c r="G20" t="s">
        <v>169</v>
      </c>
      <c r="H20" s="12" t="s">
        <v>172</v>
      </c>
      <c r="I20" s="5" t="s">
        <v>175</v>
      </c>
      <c r="J20" s="19"/>
      <c r="L20" s="11"/>
      <c r="N20" s="11"/>
      <c r="P20" s="13"/>
      <c r="R20" s="13"/>
      <c r="T20" s="14"/>
      <c r="V20" s="14"/>
      <c r="X20" s="29"/>
      <c r="Z20" s="29"/>
      <c r="AC20" s="7"/>
      <c r="AD20" s="7"/>
      <c r="AE20" s="7"/>
      <c r="AF20" s="7"/>
    </row>
    <row r="21" spans="1:32" x14ac:dyDescent="0.2">
      <c r="A21" s="23" t="s">
        <v>92</v>
      </c>
      <c r="B21" s="74"/>
      <c r="C21" s="3">
        <v>19</v>
      </c>
      <c r="D21" t="s">
        <v>8</v>
      </c>
      <c r="E21" t="s">
        <v>14</v>
      </c>
      <c r="G21" t="s">
        <v>170</v>
      </c>
      <c r="H21" s="12" t="s">
        <v>173</v>
      </c>
      <c r="I21" s="5" t="s">
        <v>176</v>
      </c>
      <c r="J21" s="19"/>
      <c r="L21" s="11"/>
      <c r="N21" s="11"/>
      <c r="P21" s="13"/>
      <c r="R21" s="13"/>
      <c r="T21" s="14"/>
      <c r="V21" s="14"/>
      <c r="X21" s="29"/>
      <c r="Z21" s="29"/>
      <c r="AC21" s="7"/>
      <c r="AD21" s="7"/>
      <c r="AE21" s="7"/>
      <c r="AF21" s="7"/>
    </row>
    <row r="22" spans="1:32" x14ac:dyDescent="0.2">
      <c r="A22" s="23" t="s">
        <v>80</v>
      </c>
      <c r="B22" s="74"/>
      <c r="C22" s="3">
        <v>20</v>
      </c>
      <c r="D22" t="s">
        <v>8</v>
      </c>
      <c r="E22" t="s">
        <v>14</v>
      </c>
      <c r="G22" t="s">
        <v>72</v>
      </c>
      <c r="H22" s="12"/>
      <c r="J22" s="19"/>
      <c r="L22" s="11"/>
      <c r="N22" s="11"/>
      <c r="P22" s="13"/>
      <c r="R22" s="13"/>
      <c r="T22" s="14"/>
      <c r="V22" s="14"/>
      <c r="X22" s="29"/>
      <c r="Z22" s="29"/>
      <c r="AC22" s="7"/>
      <c r="AD22" s="7"/>
      <c r="AE22" s="7"/>
      <c r="AF22" s="7"/>
    </row>
    <row r="23" spans="1:32" x14ac:dyDescent="0.2">
      <c r="A23" s="23" t="s">
        <v>96</v>
      </c>
      <c r="B23" s="74"/>
      <c r="C23" s="3">
        <v>21</v>
      </c>
      <c r="D23" t="s">
        <v>8</v>
      </c>
      <c r="E23" t="s">
        <v>14</v>
      </c>
      <c r="G23" t="s">
        <v>73</v>
      </c>
      <c r="H23" s="12"/>
      <c r="J23" s="19"/>
      <c r="L23" s="11"/>
      <c r="N23" s="11"/>
      <c r="P23" s="13"/>
      <c r="R23" s="13"/>
      <c r="T23" s="14"/>
      <c r="V23" s="14"/>
      <c r="X23" s="29"/>
      <c r="Z23" s="29"/>
      <c r="AC23" s="7"/>
      <c r="AD23" s="7"/>
      <c r="AE23" s="7"/>
      <c r="AF23" s="7"/>
    </row>
    <row r="24" spans="1:32" x14ac:dyDescent="0.2">
      <c r="A24" s="23" t="s">
        <v>97</v>
      </c>
      <c r="B24" s="74"/>
      <c r="C24" s="3">
        <v>22</v>
      </c>
      <c r="D24" t="s">
        <v>24</v>
      </c>
      <c r="E24" t="s">
        <v>13</v>
      </c>
      <c r="F24" s="3">
        <v>16</v>
      </c>
      <c r="G24" t="s">
        <v>24</v>
      </c>
      <c r="H24" s="12" t="s">
        <v>102</v>
      </c>
      <c r="I24" s="5" t="s">
        <v>25</v>
      </c>
      <c r="J24" s="19" t="s">
        <v>101</v>
      </c>
      <c r="K24" s="5" t="s">
        <v>15</v>
      </c>
      <c r="L24" s="11" t="s">
        <v>99</v>
      </c>
      <c r="M24" s="5" t="s">
        <v>20</v>
      </c>
      <c r="N24" s="11">
        <v>0</v>
      </c>
      <c r="O24" s="5" t="s">
        <v>60</v>
      </c>
      <c r="P24" s="13">
        <v>0</v>
      </c>
      <c r="Q24" s="5" t="s">
        <v>61</v>
      </c>
      <c r="R24" s="13">
        <v>0</v>
      </c>
      <c r="S24" s="5" t="s">
        <v>62</v>
      </c>
      <c r="T24" s="14"/>
      <c r="V24" s="14"/>
      <c r="X24" s="29"/>
      <c r="Z24" s="29"/>
      <c r="AC24" s="7"/>
      <c r="AD24" s="7"/>
      <c r="AE24" s="7"/>
      <c r="AF24" s="7"/>
    </row>
    <row r="25" spans="1:32" x14ac:dyDescent="0.2">
      <c r="A25" s="23" t="s">
        <v>81</v>
      </c>
      <c r="B25" s="74"/>
      <c r="C25" s="3">
        <v>23</v>
      </c>
      <c r="D25" t="s">
        <v>24</v>
      </c>
      <c r="E25" t="s">
        <v>13</v>
      </c>
      <c r="G25" t="s">
        <v>72</v>
      </c>
      <c r="H25" s="12"/>
      <c r="J25" s="19"/>
      <c r="L25" s="11"/>
      <c r="N25" s="11"/>
      <c r="P25" s="13"/>
      <c r="R25" s="13"/>
      <c r="T25" s="14"/>
      <c r="V25" s="14"/>
      <c r="X25" s="29"/>
      <c r="Z25" s="29"/>
      <c r="AC25" s="7"/>
      <c r="AD25" s="7"/>
      <c r="AE25" s="7"/>
      <c r="AF25" s="7"/>
    </row>
    <row r="26" spans="1:32" x14ac:dyDescent="0.2">
      <c r="B26" s="74"/>
      <c r="C26" s="3">
        <v>24</v>
      </c>
      <c r="D26" t="s">
        <v>1</v>
      </c>
      <c r="E26" t="s">
        <v>14</v>
      </c>
      <c r="G26" t="s">
        <v>2</v>
      </c>
      <c r="H26" s="12">
        <v>1</v>
      </c>
      <c r="I26" s="5" t="s">
        <v>2</v>
      </c>
      <c r="J26" s="19"/>
      <c r="L26" s="11"/>
      <c r="N26" s="11"/>
      <c r="P26" s="13"/>
      <c r="R26" s="13"/>
      <c r="T26" s="14"/>
      <c r="V26" s="14"/>
      <c r="X26" s="29"/>
      <c r="Z26" s="29"/>
      <c r="AC26" s="7"/>
      <c r="AD26" s="7"/>
      <c r="AE26" s="7"/>
      <c r="AF26" s="7"/>
    </row>
    <row r="27" spans="1:32" x14ac:dyDescent="0.2">
      <c r="A27" s="17"/>
      <c r="B27" s="74"/>
      <c r="C27" s="3">
        <v>25</v>
      </c>
      <c r="D27" t="s">
        <v>1</v>
      </c>
      <c r="E27" t="s">
        <v>14</v>
      </c>
      <c r="G27" t="s">
        <v>3</v>
      </c>
      <c r="H27" s="12">
        <v>1</v>
      </c>
      <c r="I27" s="5" t="s">
        <v>3</v>
      </c>
      <c r="J27" s="19"/>
      <c r="L27" s="11"/>
      <c r="N27" s="11"/>
      <c r="P27" s="13"/>
      <c r="R27" s="13"/>
      <c r="T27" s="14"/>
      <c r="V27" s="14"/>
      <c r="X27" s="29"/>
      <c r="Z27" s="29"/>
      <c r="AC27" s="7"/>
      <c r="AD27" s="7"/>
      <c r="AE27" s="7"/>
      <c r="AF27" s="7"/>
    </row>
    <row r="28" spans="1:32" x14ac:dyDescent="0.2">
      <c r="A28" s="31" t="s">
        <v>100</v>
      </c>
      <c r="B28" s="74"/>
      <c r="C28" s="3">
        <v>26</v>
      </c>
      <c r="D28" t="s">
        <v>1</v>
      </c>
      <c r="E28" t="s">
        <v>14</v>
      </c>
      <c r="G28" t="s">
        <v>34</v>
      </c>
      <c r="H28" s="12">
        <v>1</v>
      </c>
      <c r="I28" s="5" t="s">
        <v>34</v>
      </c>
      <c r="J28" s="19"/>
      <c r="L28" s="11"/>
      <c r="N28" s="11"/>
      <c r="P28" s="13"/>
      <c r="R28" s="13"/>
      <c r="T28" s="14"/>
      <c r="V28" s="14"/>
      <c r="X28" s="29"/>
      <c r="Z28" s="29"/>
      <c r="AC28" s="7"/>
      <c r="AD28" s="7"/>
      <c r="AE28" s="7"/>
      <c r="AF28" s="7"/>
    </row>
    <row r="29" spans="1:32" x14ac:dyDescent="0.2">
      <c r="A29" s="32" t="s">
        <v>145</v>
      </c>
      <c r="B29" s="74"/>
      <c r="C29" s="3">
        <v>27</v>
      </c>
      <c r="D29" t="s">
        <v>1</v>
      </c>
      <c r="E29" t="s">
        <v>14</v>
      </c>
      <c r="G29" t="s">
        <v>4</v>
      </c>
      <c r="H29" s="12">
        <v>1</v>
      </c>
      <c r="I29" s="5" t="s">
        <v>4</v>
      </c>
      <c r="J29" s="19"/>
      <c r="L29" s="11"/>
      <c r="N29" s="11"/>
      <c r="P29" s="13"/>
      <c r="R29" s="13"/>
      <c r="T29" s="14"/>
      <c r="V29" s="14"/>
      <c r="X29" s="29"/>
      <c r="Z29" s="29"/>
      <c r="AC29" s="7"/>
      <c r="AD29" s="7"/>
      <c r="AE29" s="7"/>
      <c r="AF29" s="7"/>
    </row>
    <row r="30" spans="1:32" x14ac:dyDescent="0.2">
      <c r="A30" s="32" t="s">
        <v>144</v>
      </c>
      <c r="B30" s="74"/>
      <c r="C30" s="3">
        <v>28</v>
      </c>
      <c r="D30" t="s">
        <v>1</v>
      </c>
      <c r="E30" t="s">
        <v>14</v>
      </c>
      <c r="G30" t="s">
        <v>5</v>
      </c>
      <c r="H30" s="12">
        <v>1</v>
      </c>
      <c r="I30" s="5" t="s">
        <v>5</v>
      </c>
      <c r="J30" s="19"/>
      <c r="L30" s="11"/>
      <c r="N30" s="11"/>
      <c r="P30" s="13"/>
      <c r="R30" s="13"/>
      <c r="T30" s="14"/>
      <c r="V30" s="14"/>
      <c r="X30" s="29"/>
      <c r="Z30" s="29"/>
      <c r="AC30" s="7"/>
      <c r="AD30" s="7"/>
      <c r="AE30" s="7"/>
      <c r="AF30" s="7"/>
    </row>
    <row r="31" spans="1:32" x14ac:dyDescent="0.2">
      <c r="A31" s="32" t="s">
        <v>143</v>
      </c>
      <c r="B31" s="74"/>
      <c r="C31" s="3">
        <v>29</v>
      </c>
      <c r="D31" t="s">
        <v>1</v>
      </c>
      <c r="E31" t="s">
        <v>14</v>
      </c>
      <c r="G31" t="s">
        <v>6</v>
      </c>
      <c r="H31" s="12">
        <v>1</v>
      </c>
      <c r="I31" s="5" t="s">
        <v>6</v>
      </c>
      <c r="J31" s="19"/>
      <c r="L31" s="11"/>
      <c r="N31" s="11"/>
      <c r="P31" s="13"/>
      <c r="R31" s="13"/>
      <c r="T31" s="14"/>
      <c r="V31" s="14"/>
      <c r="X31" s="29"/>
      <c r="Z31" s="29"/>
      <c r="AC31" s="7"/>
      <c r="AD31" s="7"/>
      <c r="AE31" s="7"/>
      <c r="AF31" s="7"/>
    </row>
    <row r="32" spans="1:32" x14ac:dyDescent="0.2">
      <c r="A32" s="32" t="s">
        <v>142</v>
      </c>
      <c r="B32" s="74"/>
      <c r="C32" s="3">
        <v>30</v>
      </c>
      <c r="D32" t="s">
        <v>1</v>
      </c>
      <c r="E32" t="s">
        <v>14</v>
      </c>
      <c r="G32" t="s">
        <v>30</v>
      </c>
      <c r="H32" s="12">
        <v>1</v>
      </c>
      <c r="I32" s="5" t="s">
        <v>30</v>
      </c>
      <c r="J32" s="19"/>
      <c r="L32" s="11"/>
      <c r="N32" s="11"/>
      <c r="P32" s="13"/>
      <c r="R32" s="13"/>
      <c r="T32" s="14"/>
      <c r="V32" s="14"/>
      <c r="X32" s="29"/>
      <c r="Z32" s="29"/>
      <c r="AC32" s="7"/>
      <c r="AD32" s="7"/>
      <c r="AE32" s="7"/>
      <c r="AF32" s="7"/>
    </row>
    <row r="33" spans="1:32" x14ac:dyDescent="0.2">
      <c r="A33" s="32" t="s">
        <v>141</v>
      </c>
      <c r="B33" s="74"/>
      <c r="C33" s="3">
        <v>31</v>
      </c>
      <c r="D33" t="s">
        <v>1</v>
      </c>
      <c r="E33" t="s">
        <v>14</v>
      </c>
      <c r="G33" t="s">
        <v>31</v>
      </c>
      <c r="H33" s="12">
        <v>1</v>
      </c>
      <c r="I33" s="5" t="s">
        <v>31</v>
      </c>
      <c r="J33" s="19"/>
      <c r="L33" s="11"/>
      <c r="N33" s="11"/>
      <c r="P33" s="13"/>
      <c r="R33" s="13"/>
      <c r="T33" s="14"/>
      <c r="V33" s="14"/>
      <c r="X33" s="29"/>
      <c r="Z33" s="29"/>
      <c r="AC33" s="7"/>
      <c r="AD33" s="7"/>
      <c r="AE33" s="7"/>
      <c r="AF33" s="7"/>
    </row>
    <row r="34" spans="1:32" x14ac:dyDescent="0.2">
      <c r="A34" s="32" t="s">
        <v>140</v>
      </c>
      <c r="B34" s="74"/>
      <c r="C34" s="3">
        <v>32</v>
      </c>
      <c r="D34" t="s">
        <v>1</v>
      </c>
      <c r="E34" t="s">
        <v>14</v>
      </c>
      <c r="G34" t="s">
        <v>7</v>
      </c>
      <c r="H34" s="12">
        <v>1</v>
      </c>
      <c r="I34" s="5" t="s">
        <v>7</v>
      </c>
      <c r="J34" s="19"/>
      <c r="L34" s="11"/>
      <c r="N34" s="11"/>
      <c r="P34" s="13"/>
      <c r="R34" s="13"/>
      <c r="T34" s="14"/>
      <c r="V34" s="14"/>
      <c r="X34" s="29"/>
      <c r="Z34" s="29"/>
      <c r="AC34" s="7"/>
      <c r="AD34" s="7"/>
      <c r="AE34" s="7"/>
      <c r="AF34" s="7"/>
    </row>
    <row r="35" spans="1:32" x14ac:dyDescent="0.2">
      <c r="A35" s="32" t="s">
        <v>139</v>
      </c>
      <c r="B35" s="74"/>
      <c r="C35" s="3">
        <v>33</v>
      </c>
      <c r="D35" t="s">
        <v>1</v>
      </c>
      <c r="E35" t="s">
        <v>14</v>
      </c>
      <c r="G35" t="s">
        <v>23</v>
      </c>
      <c r="H35" s="12">
        <v>1</v>
      </c>
      <c r="I35" s="5" t="s">
        <v>23</v>
      </c>
      <c r="J35" s="19"/>
      <c r="L35" s="11"/>
      <c r="N35" s="11"/>
      <c r="P35" s="13"/>
      <c r="R35" s="13"/>
      <c r="T35" s="14"/>
      <c r="V35" s="14"/>
      <c r="X35" s="29"/>
      <c r="Z35" s="29"/>
      <c r="AC35" s="7"/>
      <c r="AD35" s="7"/>
      <c r="AE35" s="7"/>
      <c r="AF35" s="7"/>
    </row>
    <row r="36" spans="1:32" x14ac:dyDescent="0.2">
      <c r="A36" s="32" t="s">
        <v>138</v>
      </c>
      <c r="B36" s="74"/>
      <c r="C36" s="3">
        <v>34</v>
      </c>
      <c r="H36" s="12"/>
      <c r="J36" s="19"/>
      <c r="L36" s="11"/>
      <c r="N36" s="11"/>
      <c r="P36" s="13"/>
      <c r="R36" s="13"/>
      <c r="T36" s="14"/>
      <c r="V36" s="14"/>
      <c r="X36" s="29"/>
      <c r="Z36" s="29"/>
      <c r="AC36" s="7"/>
      <c r="AD36" s="7"/>
      <c r="AE36" s="7"/>
      <c r="AF36" s="7"/>
    </row>
    <row r="37" spans="1:32" x14ac:dyDescent="0.2">
      <c r="A37" s="32" t="s">
        <v>137</v>
      </c>
      <c r="B37" s="74"/>
      <c r="C37" s="3">
        <v>35</v>
      </c>
      <c r="H37" s="12"/>
      <c r="J37" s="19"/>
      <c r="L37" s="11"/>
      <c r="N37" s="11"/>
      <c r="P37" s="13"/>
      <c r="R37" s="13"/>
      <c r="T37" s="14"/>
      <c r="V37" s="14"/>
      <c r="X37" s="29"/>
      <c r="Z37" s="29"/>
      <c r="AC37" s="7"/>
      <c r="AD37" s="7"/>
      <c r="AE37" s="7"/>
      <c r="AF37" s="7"/>
    </row>
    <row r="38" spans="1:32" x14ac:dyDescent="0.2">
      <c r="A38" s="32" t="s">
        <v>136</v>
      </c>
      <c r="B38" s="74"/>
      <c r="C38" s="3">
        <v>36</v>
      </c>
      <c r="H38" s="12"/>
      <c r="J38" s="19"/>
      <c r="L38" s="11"/>
      <c r="N38" s="11"/>
      <c r="P38" s="13"/>
      <c r="R38" s="13"/>
      <c r="T38" s="14"/>
      <c r="V38" s="14"/>
      <c r="X38" s="29"/>
      <c r="Z38" s="29"/>
      <c r="AC38" s="7"/>
      <c r="AD38" s="7"/>
      <c r="AE38" s="7"/>
      <c r="AF38" s="7"/>
    </row>
    <row r="39" spans="1:32" x14ac:dyDescent="0.2">
      <c r="A39" s="32" t="s">
        <v>135</v>
      </c>
      <c r="B39" s="74"/>
      <c r="C39" s="3">
        <v>37</v>
      </c>
      <c r="H39" s="12"/>
      <c r="J39" s="19"/>
      <c r="L39" s="11"/>
      <c r="N39" s="11"/>
      <c r="P39" s="13"/>
      <c r="R39" s="13"/>
      <c r="T39" s="14"/>
      <c r="V39" s="14"/>
      <c r="X39" s="29"/>
      <c r="Z39" s="29"/>
      <c r="AC39" s="7"/>
      <c r="AD39" s="7"/>
      <c r="AE39" s="7"/>
      <c r="AF39" s="7"/>
    </row>
    <row r="40" spans="1:32" x14ac:dyDescent="0.2">
      <c r="A40" s="32" t="s">
        <v>134</v>
      </c>
      <c r="B40" s="74"/>
      <c r="C40" s="3">
        <v>38</v>
      </c>
      <c r="H40" s="12"/>
      <c r="J40" s="19"/>
      <c r="L40" s="11"/>
      <c r="N40" s="11"/>
      <c r="P40" s="13"/>
      <c r="R40" s="13"/>
      <c r="T40" s="14"/>
      <c r="V40" s="14"/>
      <c r="X40" s="29"/>
      <c r="Z40" s="29"/>
      <c r="AC40" s="7"/>
      <c r="AD40" s="7"/>
      <c r="AE40" s="7"/>
      <c r="AF40" s="7"/>
    </row>
    <row r="41" spans="1:32" x14ac:dyDescent="0.2">
      <c r="A41" s="32" t="s">
        <v>133</v>
      </c>
      <c r="B41" s="74"/>
      <c r="C41" s="3">
        <v>39</v>
      </c>
      <c r="H41" s="12"/>
      <c r="J41" s="19"/>
      <c r="L41" s="11"/>
      <c r="N41" s="11"/>
      <c r="P41" s="13"/>
      <c r="R41" s="13"/>
      <c r="T41" s="14"/>
      <c r="V41" s="14"/>
      <c r="X41" s="29"/>
      <c r="Z41" s="29"/>
      <c r="AC41" s="7"/>
      <c r="AD41" s="7"/>
      <c r="AE41" s="7"/>
      <c r="AF41" s="7"/>
    </row>
    <row r="42" spans="1:32" x14ac:dyDescent="0.2">
      <c r="A42" s="32" t="s">
        <v>132</v>
      </c>
      <c r="B42" s="74"/>
      <c r="C42" s="3">
        <v>40</v>
      </c>
      <c r="H42" s="12"/>
      <c r="J42" s="19"/>
      <c r="L42" s="11"/>
      <c r="N42" s="11"/>
      <c r="P42" s="13"/>
      <c r="R42" s="13"/>
      <c r="T42" s="14"/>
      <c r="V42" s="14"/>
      <c r="X42" s="29"/>
      <c r="Z42" s="29"/>
      <c r="AC42" s="7"/>
      <c r="AD42" s="7"/>
      <c r="AE42" s="7"/>
      <c r="AF42" s="7"/>
    </row>
    <row r="43" spans="1:32" x14ac:dyDescent="0.2">
      <c r="A43" s="17"/>
      <c r="B43" s="74"/>
      <c r="C43" s="3">
        <v>41</v>
      </c>
      <c r="H43" s="12"/>
      <c r="J43" s="19"/>
      <c r="L43" s="11"/>
      <c r="N43" s="11"/>
      <c r="P43" s="13"/>
      <c r="R43" s="13"/>
      <c r="T43" s="14"/>
      <c r="V43" s="14"/>
      <c r="X43" s="29"/>
      <c r="Z43" s="29"/>
      <c r="AC43" s="7"/>
      <c r="AD43" s="7"/>
      <c r="AE43" s="7"/>
      <c r="AF43" s="7"/>
    </row>
    <row r="44" spans="1:32" x14ac:dyDescent="0.2">
      <c r="A44" s="17"/>
      <c r="B44" s="74"/>
      <c r="C44" s="3">
        <v>42</v>
      </c>
      <c r="H44" s="12"/>
      <c r="J44" s="19"/>
      <c r="L44" s="11"/>
      <c r="N44" s="11"/>
      <c r="P44" s="13"/>
      <c r="R44" s="13"/>
      <c r="T44" s="14"/>
      <c r="V44" s="14"/>
      <c r="X44" s="29"/>
      <c r="Z44" s="29"/>
      <c r="AC44" s="7"/>
      <c r="AD44" s="7"/>
      <c r="AE44" s="7"/>
      <c r="AF44" s="7"/>
    </row>
    <row r="45" spans="1:32" x14ac:dyDescent="0.2">
      <c r="A45" s="17"/>
      <c r="B45" s="74"/>
      <c r="C45" s="3">
        <v>43</v>
      </c>
      <c r="H45" s="12"/>
      <c r="J45" s="19"/>
      <c r="L45" s="11"/>
      <c r="N45" s="11"/>
      <c r="P45" s="13"/>
      <c r="R45" s="13"/>
      <c r="T45" s="14"/>
      <c r="V45" s="14"/>
      <c r="X45" s="29"/>
      <c r="Z45" s="29"/>
      <c r="AC45" s="7"/>
      <c r="AD45" s="7"/>
      <c r="AE45" s="7"/>
      <c r="AF45" s="7"/>
    </row>
    <row r="46" spans="1:32" x14ac:dyDescent="0.2">
      <c r="A46" s="17"/>
      <c r="B46" s="74"/>
      <c r="C46" s="3">
        <v>44</v>
      </c>
      <c r="H46" s="12"/>
      <c r="J46" s="19"/>
      <c r="L46" s="11"/>
      <c r="N46" s="11"/>
      <c r="P46" s="13"/>
      <c r="R46" s="13"/>
      <c r="T46" s="14"/>
      <c r="V46" s="14"/>
      <c r="X46" s="29"/>
      <c r="Z46" s="29"/>
      <c r="AC46" s="7"/>
      <c r="AD46" s="7"/>
      <c r="AE46" s="7"/>
      <c r="AF46" s="7"/>
    </row>
    <row r="47" spans="1:32" x14ac:dyDescent="0.2">
      <c r="A47" s="17"/>
      <c r="B47" s="74"/>
      <c r="C47" s="3">
        <v>45</v>
      </c>
      <c r="H47" s="12"/>
      <c r="J47" s="19"/>
      <c r="L47" s="11"/>
      <c r="N47" s="11"/>
      <c r="P47" s="13"/>
      <c r="R47" s="13"/>
      <c r="T47" s="14"/>
      <c r="V47" s="14"/>
      <c r="X47" s="29"/>
      <c r="Z47" s="29"/>
      <c r="AC47" s="7"/>
      <c r="AD47" s="7"/>
      <c r="AE47" s="7"/>
      <c r="AF47" s="7"/>
    </row>
    <row r="48" spans="1:32" x14ac:dyDescent="0.2">
      <c r="A48" s="17"/>
      <c r="B48" s="74"/>
      <c r="C48" s="3">
        <v>46</v>
      </c>
      <c r="H48" s="12"/>
      <c r="J48" s="19"/>
      <c r="L48" s="11"/>
      <c r="N48" s="11"/>
      <c r="P48" s="13"/>
      <c r="R48" s="13"/>
      <c r="T48" s="14"/>
      <c r="V48" s="14"/>
      <c r="X48" s="29"/>
      <c r="Z48" s="29"/>
      <c r="AC48" s="7"/>
      <c r="AD48" s="7"/>
      <c r="AE48" s="7"/>
      <c r="AF48" s="7"/>
    </row>
    <row r="49" spans="1:32" x14ac:dyDescent="0.2">
      <c r="A49" s="17"/>
      <c r="B49" s="74"/>
      <c r="C49" s="3">
        <v>47</v>
      </c>
      <c r="H49" s="12"/>
      <c r="J49" s="19"/>
      <c r="L49" s="11"/>
      <c r="N49" s="11"/>
      <c r="P49" s="13"/>
      <c r="R49" s="13"/>
      <c r="T49" s="14"/>
      <c r="V49" s="14"/>
      <c r="X49" s="29"/>
      <c r="Z49" s="29"/>
      <c r="AC49" s="7"/>
      <c r="AD49" s="7"/>
      <c r="AE49" s="7"/>
      <c r="AF49" s="7"/>
    </row>
    <row r="50" spans="1:32" x14ac:dyDescent="0.2">
      <c r="A50" s="17"/>
      <c r="B50" s="74"/>
      <c r="C50" s="3">
        <v>48</v>
      </c>
      <c r="H50" s="12"/>
      <c r="J50" s="19"/>
      <c r="L50" s="11"/>
      <c r="N50" s="11"/>
      <c r="P50" s="13"/>
      <c r="R50" s="13"/>
      <c r="T50" s="14"/>
      <c r="V50" s="14"/>
      <c r="X50" s="29"/>
      <c r="Z50" s="29"/>
      <c r="AC50" s="7"/>
      <c r="AD50" s="7"/>
      <c r="AE50" s="7"/>
      <c r="AF50" s="7"/>
    </row>
    <row r="51" spans="1:32" x14ac:dyDescent="0.2">
      <c r="A51" s="17"/>
      <c r="B51" s="74"/>
      <c r="C51" s="3">
        <v>49</v>
      </c>
      <c r="H51" s="12"/>
      <c r="J51" s="19"/>
      <c r="L51" s="11"/>
      <c r="N51" s="11"/>
      <c r="P51" s="13"/>
      <c r="R51" s="13"/>
      <c r="T51" s="14"/>
      <c r="V51" s="14"/>
      <c r="X51" s="29"/>
      <c r="Z51" s="29"/>
      <c r="AC51" s="7"/>
      <c r="AD51" s="7"/>
      <c r="AE51" s="7"/>
      <c r="AF51" s="7"/>
    </row>
    <row r="52" spans="1:32" x14ac:dyDescent="0.2">
      <c r="A52" s="17"/>
      <c r="B52" s="74"/>
      <c r="C52" s="3">
        <v>50</v>
      </c>
      <c r="H52" s="12"/>
      <c r="J52" s="19"/>
      <c r="L52" s="11"/>
      <c r="N52" s="11"/>
      <c r="P52" s="13"/>
      <c r="R52" s="13"/>
      <c r="T52" s="14"/>
      <c r="V52" s="14"/>
      <c r="X52" s="29"/>
      <c r="Z52" s="29"/>
      <c r="AC52" s="7"/>
      <c r="AD52" s="7"/>
      <c r="AE52" s="7"/>
      <c r="AF52" s="7"/>
    </row>
    <row r="53" spans="1:32" x14ac:dyDescent="0.2">
      <c r="A53" s="17"/>
      <c r="B53" s="74"/>
      <c r="C53" s="3">
        <v>51</v>
      </c>
      <c r="H53" s="12"/>
      <c r="J53" s="19"/>
      <c r="L53" s="11"/>
      <c r="N53" s="11"/>
      <c r="P53" s="13"/>
      <c r="R53" s="13"/>
      <c r="T53" s="14"/>
      <c r="V53" s="14"/>
      <c r="X53" s="29"/>
      <c r="Z53" s="29"/>
      <c r="AC53" s="7"/>
      <c r="AD53" s="7"/>
      <c r="AE53" s="7"/>
      <c r="AF53" s="7"/>
    </row>
    <row r="54" spans="1:32" x14ac:dyDescent="0.2">
      <c r="A54" s="17"/>
      <c r="B54" s="74"/>
      <c r="C54" s="3">
        <v>52</v>
      </c>
      <c r="H54" s="12"/>
      <c r="J54" s="19"/>
      <c r="L54" s="11"/>
      <c r="N54" s="11"/>
      <c r="P54" s="13"/>
      <c r="R54" s="13"/>
      <c r="T54" s="14"/>
      <c r="V54" s="14"/>
      <c r="X54" s="29"/>
      <c r="Z54" s="29"/>
      <c r="AC54" s="7"/>
      <c r="AD54" s="7"/>
      <c r="AE54" s="7"/>
      <c r="AF54" s="7"/>
    </row>
    <row r="55" spans="1:32" x14ac:dyDescent="0.2">
      <c r="A55" s="17"/>
      <c r="B55" s="74"/>
      <c r="C55" s="3">
        <v>53</v>
      </c>
      <c r="H55" s="12"/>
      <c r="J55" s="19"/>
      <c r="L55" s="11"/>
      <c r="N55" s="11"/>
      <c r="P55" s="13"/>
      <c r="R55" s="13"/>
      <c r="T55" s="14"/>
      <c r="V55" s="14"/>
      <c r="X55" s="29"/>
      <c r="Z55" s="29"/>
      <c r="AC55" s="7"/>
      <c r="AD55" s="7"/>
      <c r="AE55" s="7"/>
      <c r="AF55" s="7"/>
    </row>
    <row r="56" spans="1:32" x14ac:dyDescent="0.2">
      <c r="A56" s="17"/>
      <c r="B56" s="74"/>
      <c r="C56" s="3">
        <v>54</v>
      </c>
      <c r="H56" s="12"/>
      <c r="J56" s="19"/>
      <c r="L56" s="11"/>
      <c r="N56" s="11"/>
      <c r="P56" s="13"/>
      <c r="R56" s="13"/>
      <c r="T56" s="14"/>
      <c r="V56" s="14"/>
      <c r="X56" s="29"/>
      <c r="Z56" s="29"/>
      <c r="AC56" s="7"/>
      <c r="AD56" s="7"/>
      <c r="AE56" s="7"/>
      <c r="AF56" s="7"/>
    </row>
    <row r="57" spans="1:32" x14ac:dyDescent="0.2">
      <c r="A57" s="17"/>
      <c r="B57" s="74"/>
      <c r="C57" s="3">
        <v>55</v>
      </c>
      <c r="H57" s="12"/>
      <c r="J57" s="19"/>
      <c r="L57" s="11"/>
      <c r="N57" s="11"/>
      <c r="P57" s="13"/>
      <c r="R57" s="13"/>
      <c r="T57" s="14"/>
      <c r="V57" s="14"/>
      <c r="X57" s="29"/>
      <c r="Z57" s="29"/>
      <c r="AC57" s="7"/>
      <c r="AD57" s="7"/>
      <c r="AE57" s="7"/>
      <c r="AF57" s="7"/>
    </row>
    <row r="58" spans="1:32" x14ac:dyDescent="0.2">
      <c r="A58" s="17"/>
      <c r="B58" s="74"/>
      <c r="C58" s="3">
        <v>56</v>
      </c>
      <c r="H58" s="12"/>
      <c r="J58" s="19"/>
      <c r="L58" s="11"/>
      <c r="N58" s="11"/>
      <c r="P58" s="13"/>
      <c r="R58" s="13"/>
      <c r="T58" s="14"/>
      <c r="V58" s="14"/>
      <c r="X58" s="29"/>
      <c r="Z58" s="29"/>
      <c r="AC58" s="7"/>
      <c r="AD58" s="7"/>
      <c r="AE58" s="7"/>
      <c r="AF58" s="7"/>
    </row>
    <row r="59" spans="1:32" x14ac:dyDescent="0.2">
      <c r="A59" s="17"/>
      <c r="B59" s="74"/>
      <c r="C59" s="3">
        <v>57</v>
      </c>
      <c r="H59" s="12"/>
      <c r="J59" s="19"/>
      <c r="L59" s="11"/>
      <c r="N59" s="11"/>
      <c r="P59" s="13"/>
      <c r="R59" s="13"/>
      <c r="T59" s="14"/>
      <c r="V59" s="14"/>
      <c r="X59" s="29"/>
      <c r="Z59" s="29"/>
      <c r="AC59" s="7"/>
      <c r="AD59" s="7"/>
      <c r="AE59" s="7"/>
      <c r="AF59" s="7"/>
    </row>
    <row r="60" spans="1:32" x14ac:dyDescent="0.2">
      <c r="A60" s="17"/>
      <c r="B60" s="74"/>
      <c r="C60" s="3">
        <v>58</v>
      </c>
      <c r="H60" s="12"/>
      <c r="J60" s="19"/>
      <c r="L60" s="11"/>
      <c r="N60" s="11"/>
      <c r="P60" s="13"/>
      <c r="R60" s="13"/>
      <c r="T60" s="14"/>
      <c r="V60" s="14"/>
      <c r="X60" s="29"/>
      <c r="Z60" s="29"/>
      <c r="AC60" s="7"/>
      <c r="AD60" s="7"/>
      <c r="AE60" s="7"/>
      <c r="AF60" s="7"/>
    </row>
    <row r="61" spans="1:32" x14ac:dyDescent="0.2">
      <c r="A61" s="17"/>
      <c r="B61" s="74"/>
      <c r="C61" s="3">
        <v>59</v>
      </c>
      <c r="H61" s="12"/>
      <c r="J61" s="19"/>
      <c r="L61" s="11"/>
      <c r="N61" s="11"/>
      <c r="P61" s="13"/>
      <c r="R61" s="13"/>
      <c r="T61" s="14"/>
      <c r="V61" s="14"/>
      <c r="X61" s="29"/>
      <c r="Z61" s="29"/>
      <c r="AC61" s="7"/>
      <c r="AD61" s="7"/>
      <c r="AE61" s="7"/>
      <c r="AF61" s="7"/>
    </row>
    <row r="62" spans="1:32" x14ac:dyDescent="0.2">
      <c r="A62" s="17"/>
      <c r="B62" s="74"/>
      <c r="C62" s="3">
        <v>60</v>
      </c>
      <c r="H62" s="12"/>
      <c r="J62" s="19"/>
      <c r="L62" s="11"/>
      <c r="N62" s="11"/>
      <c r="P62" s="13"/>
      <c r="R62" s="13"/>
      <c r="T62" s="14"/>
      <c r="V62" s="14"/>
      <c r="X62" s="29"/>
      <c r="Z62" s="29"/>
      <c r="AC62" s="7"/>
      <c r="AD62" s="7"/>
      <c r="AE62" s="7"/>
      <c r="AF62" s="7"/>
    </row>
    <row r="63" spans="1:32" x14ac:dyDescent="0.2">
      <c r="A63" s="17"/>
      <c r="B63" s="74"/>
      <c r="C63" s="3">
        <v>61</v>
      </c>
      <c r="H63" s="12"/>
      <c r="J63" s="19"/>
      <c r="L63" s="11"/>
      <c r="N63" s="11"/>
      <c r="P63" s="13"/>
      <c r="R63" s="13"/>
      <c r="T63" s="14"/>
      <c r="V63" s="14"/>
      <c r="X63" s="29"/>
      <c r="Z63" s="29"/>
      <c r="AC63" s="7"/>
      <c r="AD63" s="7"/>
      <c r="AE63" s="7"/>
      <c r="AF63" s="7"/>
    </row>
    <row r="64" spans="1:32" x14ac:dyDescent="0.2">
      <c r="A64" s="17"/>
      <c r="B64" s="74"/>
      <c r="C64" s="3">
        <v>62</v>
      </c>
      <c r="H64" s="12"/>
      <c r="J64" s="19"/>
      <c r="L64" s="11"/>
      <c r="N64" s="11"/>
      <c r="P64" s="13"/>
      <c r="R64" s="13"/>
      <c r="T64" s="14"/>
      <c r="V64" s="14"/>
      <c r="X64" s="29"/>
      <c r="Z64" s="29"/>
      <c r="AC64" s="7"/>
      <c r="AD64" s="7"/>
      <c r="AE64" s="7"/>
      <c r="AF64" s="7"/>
    </row>
    <row r="65" spans="1:32" x14ac:dyDescent="0.2">
      <c r="A65" s="17"/>
      <c r="B65" s="74"/>
      <c r="C65" s="3">
        <v>63</v>
      </c>
      <c r="H65" s="12"/>
      <c r="J65" s="19"/>
      <c r="L65" s="11"/>
      <c r="N65" s="11"/>
      <c r="P65" s="13"/>
      <c r="R65" s="13"/>
      <c r="T65" s="14"/>
      <c r="V65" s="14"/>
      <c r="X65" s="29"/>
      <c r="Z65" s="29"/>
      <c r="AC65" s="7"/>
      <c r="AD65" s="7"/>
      <c r="AE65" s="7"/>
      <c r="AF65" s="7"/>
    </row>
    <row r="66" spans="1:32" x14ac:dyDescent="0.2">
      <c r="A66" s="17"/>
      <c r="B66" s="74"/>
      <c r="C66" s="3">
        <v>64</v>
      </c>
      <c r="H66" s="12"/>
      <c r="J66" s="19"/>
      <c r="L66" s="11"/>
      <c r="N66" s="11"/>
      <c r="P66" s="13"/>
      <c r="R66" s="13"/>
      <c r="T66" s="14"/>
      <c r="V66" s="14"/>
      <c r="X66" s="29"/>
      <c r="Z66" s="29"/>
      <c r="AC66" s="7"/>
      <c r="AD66" s="7"/>
      <c r="AE66" s="7"/>
      <c r="AF66" s="7"/>
    </row>
    <row r="67" spans="1:32" x14ac:dyDescent="0.2">
      <c r="A67" s="17"/>
      <c r="B67" s="74"/>
      <c r="C67" s="3">
        <v>65</v>
      </c>
      <c r="H67" s="12"/>
      <c r="J67" s="19"/>
      <c r="L67" s="11"/>
      <c r="N67" s="11"/>
      <c r="P67" s="13"/>
      <c r="R67" s="13"/>
      <c r="T67" s="14"/>
      <c r="V67" s="14"/>
      <c r="X67" s="29"/>
      <c r="Z67" s="29"/>
      <c r="AC67" s="7"/>
      <c r="AD67" s="7"/>
      <c r="AE67" s="7"/>
      <c r="AF67" s="7"/>
    </row>
    <row r="68" spans="1:32" x14ac:dyDescent="0.2">
      <c r="A68" s="17"/>
      <c r="B68" s="74"/>
      <c r="C68" s="3">
        <v>66</v>
      </c>
      <c r="H68" s="12"/>
      <c r="J68" s="19"/>
      <c r="L68" s="11"/>
      <c r="N68" s="11"/>
      <c r="P68" s="13"/>
      <c r="R68" s="13"/>
      <c r="T68" s="14"/>
      <c r="V68" s="14"/>
      <c r="X68" s="29"/>
      <c r="Z68" s="29"/>
      <c r="AC68" s="7"/>
      <c r="AD68" s="7"/>
      <c r="AE68" s="7"/>
      <c r="AF68" s="7"/>
    </row>
    <row r="69" spans="1:32" x14ac:dyDescent="0.2">
      <c r="A69" s="17"/>
      <c r="B69" s="74"/>
      <c r="C69" s="3">
        <v>67</v>
      </c>
      <c r="H69" s="12"/>
      <c r="J69" s="19"/>
      <c r="L69" s="11"/>
      <c r="N69" s="11"/>
      <c r="P69" s="13"/>
      <c r="R69" s="13"/>
      <c r="T69" s="14"/>
      <c r="V69" s="14"/>
      <c r="X69" s="29"/>
      <c r="Z69" s="29"/>
      <c r="AC69" s="7"/>
      <c r="AD69" s="7"/>
      <c r="AE69" s="7"/>
      <c r="AF69" s="7"/>
    </row>
    <row r="70" spans="1:32" x14ac:dyDescent="0.2">
      <c r="A70" s="17"/>
      <c r="B70" s="74"/>
      <c r="C70" s="3">
        <v>68</v>
      </c>
      <c r="H70" s="12"/>
      <c r="J70" s="19"/>
      <c r="L70" s="11"/>
      <c r="N70" s="11"/>
      <c r="P70" s="13"/>
      <c r="R70" s="13"/>
      <c r="T70" s="14"/>
      <c r="V70" s="14"/>
      <c r="X70" s="29"/>
      <c r="Z70" s="29"/>
      <c r="AC70" s="7"/>
      <c r="AD70" s="7"/>
      <c r="AE70" s="7"/>
      <c r="AF70" s="7"/>
    </row>
    <row r="71" spans="1:32" x14ac:dyDescent="0.2">
      <c r="A71" s="17"/>
      <c r="B71" s="74"/>
      <c r="C71" s="3">
        <v>69</v>
      </c>
      <c r="H71" s="12"/>
      <c r="J71" s="19"/>
      <c r="L71" s="11"/>
      <c r="N71" s="11"/>
      <c r="P71" s="13"/>
      <c r="R71" s="13"/>
      <c r="T71" s="14"/>
      <c r="V71" s="14"/>
      <c r="X71" s="29"/>
      <c r="Z71" s="29"/>
      <c r="AC71" s="7"/>
      <c r="AD71" s="7"/>
      <c r="AE71" s="7"/>
      <c r="AF71" s="7"/>
    </row>
    <row r="72" spans="1:32" x14ac:dyDescent="0.2">
      <c r="A72" s="17"/>
      <c r="B72" s="74"/>
      <c r="C72" s="3">
        <v>70</v>
      </c>
      <c r="H72" s="12"/>
      <c r="J72" s="19"/>
      <c r="L72" s="11"/>
      <c r="N72" s="11"/>
      <c r="P72" s="13"/>
      <c r="R72" s="13"/>
      <c r="T72" s="14"/>
      <c r="V72" s="14"/>
      <c r="X72" s="29"/>
      <c r="Z72" s="29"/>
      <c r="AC72" s="7"/>
      <c r="AD72" s="7"/>
      <c r="AE72" s="7"/>
      <c r="AF72" s="7"/>
    </row>
    <row r="73" spans="1:32" x14ac:dyDescent="0.2">
      <c r="A73" s="17"/>
      <c r="B73" s="74"/>
      <c r="C73" s="3">
        <v>71</v>
      </c>
      <c r="H73" s="12"/>
      <c r="J73" s="19"/>
      <c r="L73" s="11"/>
      <c r="N73" s="11"/>
      <c r="P73" s="13"/>
      <c r="R73" s="13"/>
      <c r="T73" s="14"/>
      <c r="V73" s="14"/>
      <c r="X73" s="29"/>
      <c r="Z73" s="29"/>
      <c r="AC73" s="7"/>
      <c r="AD73" s="7"/>
      <c r="AE73" s="7"/>
      <c r="AF73" s="7"/>
    </row>
    <row r="74" spans="1:32" x14ac:dyDescent="0.2">
      <c r="A74" s="17"/>
      <c r="B74" s="74"/>
      <c r="C74" s="3">
        <v>72</v>
      </c>
      <c r="H74" s="12"/>
      <c r="J74" s="19"/>
      <c r="L74" s="11"/>
      <c r="N74" s="11"/>
      <c r="P74" s="13"/>
      <c r="R74" s="13"/>
      <c r="T74" s="14"/>
      <c r="V74" s="14"/>
      <c r="X74" s="29"/>
      <c r="Z74" s="29"/>
      <c r="AC74" s="7"/>
      <c r="AD74" s="7"/>
      <c r="AE74" s="7"/>
      <c r="AF74" s="7"/>
    </row>
    <row r="75" spans="1:32" x14ac:dyDescent="0.2">
      <c r="A75" s="17"/>
      <c r="B75" s="74"/>
      <c r="C75" s="3">
        <v>73</v>
      </c>
      <c r="H75" s="12"/>
      <c r="J75" s="19"/>
      <c r="L75" s="11"/>
      <c r="N75" s="11"/>
      <c r="P75" s="13"/>
      <c r="R75" s="13"/>
      <c r="T75" s="14"/>
      <c r="V75" s="14"/>
      <c r="X75" s="29"/>
      <c r="Z75" s="29"/>
      <c r="AC75" s="7"/>
      <c r="AD75" s="7"/>
      <c r="AE75" s="7"/>
      <c r="AF75" s="7"/>
    </row>
    <row r="76" spans="1:32" x14ac:dyDescent="0.2">
      <c r="A76" s="17"/>
      <c r="B76" s="74"/>
      <c r="C76" s="3">
        <v>74</v>
      </c>
      <c r="H76" s="12"/>
      <c r="J76" s="19"/>
      <c r="L76" s="11"/>
      <c r="N76" s="11"/>
      <c r="P76" s="13"/>
      <c r="R76" s="13"/>
      <c r="T76" s="14"/>
      <c r="V76" s="14"/>
      <c r="X76" s="29"/>
      <c r="Z76" s="29"/>
      <c r="AC76" s="7"/>
      <c r="AD76" s="7"/>
      <c r="AE76" s="7"/>
      <c r="AF76" s="7"/>
    </row>
    <row r="77" spans="1:32" x14ac:dyDescent="0.2">
      <c r="A77" s="17"/>
      <c r="B77" s="74"/>
      <c r="C77" s="3">
        <v>75</v>
      </c>
      <c r="H77" s="12"/>
      <c r="J77" s="19"/>
      <c r="L77" s="11"/>
      <c r="N77" s="11"/>
      <c r="P77" s="13"/>
      <c r="R77" s="13"/>
      <c r="T77" s="14"/>
      <c r="V77" s="14"/>
      <c r="X77" s="29"/>
      <c r="Z77" s="29"/>
      <c r="AC77" s="7"/>
      <c r="AD77" s="7"/>
      <c r="AE77" s="7"/>
      <c r="AF77" s="7"/>
    </row>
    <row r="78" spans="1:32" x14ac:dyDescent="0.2">
      <c r="A78" s="17"/>
      <c r="B78" s="74"/>
      <c r="C78" s="3">
        <v>76</v>
      </c>
      <c r="H78" s="12"/>
      <c r="J78" s="19"/>
      <c r="L78" s="11"/>
      <c r="N78" s="11"/>
      <c r="P78" s="13"/>
      <c r="R78" s="13"/>
      <c r="T78" s="14"/>
      <c r="V78" s="14"/>
      <c r="X78" s="29"/>
      <c r="Z78" s="29"/>
      <c r="AC78" s="7"/>
      <c r="AD78" s="7"/>
      <c r="AE78" s="7"/>
      <c r="AF78" s="7"/>
    </row>
    <row r="79" spans="1:32" x14ac:dyDescent="0.2">
      <c r="A79" s="17"/>
      <c r="B79" s="74"/>
      <c r="C79" s="3">
        <v>77</v>
      </c>
      <c r="H79" s="12"/>
      <c r="J79" s="19"/>
      <c r="L79" s="11"/>
      <c r="N79" s="11"/>
      <c r="P79" s="13"/>
      <c r="R79" s="13"/>
      <c r="T79" s="14"/>
      <c r="V79" s="14"/>
      <c r="X79" s="29"/>
      <c r="Z79" s="29"/>
      <c r="AC79" s="7"/>
      <c r="AD79" s="7"/>
      <c r="AE79" s="7"/>
      <c r="AF79" s="7"/>
    </row>
    <row r="80" spans="1:32" x14ac:dyDescent="0.2">
      <c r="A80" s="17"/>
      <c r="B80" s="74"/>
      <c r="C80" s="3">
        <v>78</v>
      </c>
      <c r="H80" s="12"/>
      <c r="J80" s="19"/>
      <c r="L80" s="11"/>
      <c r="N80" s="11"/>
      <c r="P80" s="13"/>
      <c r="R80" s="13"/>
      <c r="T80" s="14"/>
      <c r="V80" s="14"/>
      <c r="X80" s="29"/>
      <c r="Z80" s="29"/>
      <c r="AC80" s="7"/>
      <c r="AD80" s="7"/>
      <c r="AE80" s="7"/>
      <c r="AF80" s="7"/>
    </row>
    <row r="81" spans="1:36" x14ac:dyDescent="0.2">
      <c r="A81" s="17"/>
      <c r="B81" s="74"/>
      <c r="C81" s="3">
        <v>79</v>
      </c>
      <c r="H81" s="12"/>
      <c r="J81" s="19"/>
      <c r="L81" s="11"/>
      <c r="N81" s="11"/>
      <c r="P81" s="13"/>
      <c r="R81" s="13"/>
      <c r="T81" s="14"/>
      <c r="V81" s="14"/>
      <c r="X81" s="29"/>
      <c r="Z81" s="29"/>
      <c r="AC81" s="7"/>
      <c r="AD81" s="7"/>
      <c r="AE81" s="7"/>
      <c r="AF81" s="7"/>
    </row>
    <row r="82" spans="1:36" x14ac:dyDescent="0.2">
      <c r="A82" s="17"/>
      <c r="B82" s="74"/>
      <c r="C82" s="3">
        <v>80</v>
      </c>
      <c r="H82" s="12"/>
      <c r="J82" s="19"/>
      <c r="L82" s="11"/>
      <c r="N82" s="11"/>
      <c r="P82" s="13"/>
      <c r="R82" s="13"/>
      <c r="T82" s="14"/>
      <c r="V82" s="14"/>
      <c r="X82" s="29"/>
      <c r="Z82" s="29"/>
      <c r="AC82" s="7"/>
      <c r="AD82" s="7"/>
      <c r="AE82" s="7"/>
      <c r="AF82" s="7"/>
    </row>
    <row r="83" spans="1:36" x14ac:dyDescent="0.2">
      <c r="A83" s="17"/>
      <c r="B83" s="74"/>
      <c r="C83" s="3">
        <v>81</v>
      </c>
      <c r="H83" s="12"/>
      <c r="J83" s="19"/>
      <c r="L83" s="11"/>
      <c r="N83" s="11"/>
      <c r="P83" s="13"/>
      <c r="R83" s="13"/>
      <c r="T83" s="14"/>
      <c r="V83" s="14"/>
      <c r="X83" s="29"/>
      <c r="Z83" s="29"/>
      <c r="AC83" s="7"/>
      <c r="AD83" s="7"/>
      <c r="AE83" s="7"/>
      <c r="AF83" s="7"/>
    </row>
    <row r="84" spans="1:36" x14ac:dyDescent="0.2">
      <c r="A84" s="17"/>
      <c r="B84" s="74"/>
      <c r="C84" s="3">
        <v>82</v>
      </c>
      <c r="H84" s="12"/>
      <c r="J84" s="19"/>
      <c r="L84" s="11"/>
      <c r="N84" s="11"/>
      <c r="P84" s="13"/>
      <c r="R84" s="13"/>
      <c r="T84" s="14"/>
      <c r="V84" s="14"/>
      <c r="X84" s="29"/>
      <c r="Z84" s="29"/>
      <c r="AC84" s="7"/>
      <c r="AD84" s="7"/>
      <c r="AE84" s="7"/>
      <c r="AF84" s="7"/>
    </row>
    <row r="85" spans="1:36" x14ac:dyDescent="0.2">
      <c r="A85" s="17"/>
      <c r="B85" s="74"/>
      <c r="C85" s="3">
        <v>83</v>
      </c>
      <c r="H85" s="12"/>
      <c r="J85" s="19"/>
      <c r="L85" s="11"/>
      <c r="N85" s="11"/>
      <c r="P85" s="13"/>
      <c r="R85" s="13"/>
      <c r="T85" s="14"/>
      <c r="V85" s="14"/>
      <c r="X85" s="29"/>
      <c r="Z85" s="29"/>
      <c r="AC85" s="7"/>
      <c r="AD85" s="7"/>
      <c r="AE85" s="7"/>
      <c r="AF85" s="7"/>
    </row>
    <row r="86" spans="1:36" s="7" customFormat="1" x14ac:dyDescent="0.2">
      <c r="D86" s="7" t="s">
        <v>52</v>
      </c>
      <c r="E86" s="7" t="s">
        <v>52</v>
      </c>
      <c r="F86" s="6"/>
      <c r="G86" s="7" t="s">
        <v>52</v>
      </c>
      <c r="H86" s="10" t="s">
        <v>52</v>
      </c>
      <c r="I86" s="10" t="s">
        <v>52</v>
      </c>
      <c r="J86" s="10" t="s">
        <v>52</v>
      </c>
      <c r="K86" s="10" t="s">
        <v>52</v>
      </c>
      <c r="L86" s="10" t="s">
        <v>52</v>
      </c>
      <c r="M86" s="10" t="s">
        <v>52</v>
      </c>
      <c r="N86" s="10" t="s">
        <v>52</v>
      </c>
      <c r="O86" s="10" t="s">
        <v>52</v>
      </c>
      <c r="P86" s="10" t="s">
        <v>52</v>
      </c>
      <c r="Q86" s="10" t="s">
        <v>52</v>
      </c>
      <c r="R86" s="10" t="s">
        <v>52</v>
      </c>
      <c r="S86" s="10" t="s">
        <v>52</v>
      </c>
      <c r="T86" s="10" t="s">
        <v>52</v>
      </c>
      <c r="U86" s="10" t="s">
        <v>52</v>
      </c>
      <c r="V86" s="10" t="s">
        <v>52</v>
      </c>
      <c r="W86" s="10" t="s">
        <v>52</v>
      </c>
      <c r="X86" s="10" t="s">
        <v>52</v>
      </c>
      <c r="Y86" s="10" t="s">
        <v>52</v>
      </c>
      <c r="Z86" s="10" t="s">
        <v>52</v>
      </c>
      <c r="AA86" s="10" t="s">
        <v>52</v>
      </c>
      <c r="AB86" s="10" t="s">
        <v>52</v>
      </c>
      <c r="AC86" s="7" t="s">
        <v>52</v>
      </c>
      <c r="AD86" s="7" t="s">
        <v>52</v>
      </c>
      <c r="AE86" s="7" t="s">
        <v>52</v>
      </c>
      <c r="AF86" s="7" t="s">
        <v>52</v>
      </c>
      <c r="AG86" s="7" t="s">
        <v>52</v>
      </c>
      <c r="AH86" s="7" t="s">
        <v>52</v>
      </c>
      <c r="AI86" s="7" t="s">
        <v>52</v>
      </c>
      <c r="AJ86" s="7" t="s">
        <v>52</v>
      </c>
    </row>
    <row r="87" spans="1:36" s="7" customFormat="1" x14ac:dyDescent="0.2">
      <c r="F87" s="6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</row>
    <row r="88" spans="1:36" s="7" customFormat="1" x14ac:dyDescent="0.2">
      <c r="F88" s="6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</row>
    <row r="89" spans="1:36" s="7" customFormat="1" x14ac:dyDescent="0.2">
      <c r="F89" s="6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</row>
    <row r="90" spans="1:36" s="7" customFormat="1" x14ac:dyDescent="0.2">
      <c r="F90" s="6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</row>
    <row r="91" spans="1:36" s="7" customFormat="1" x14ac:dyDescent="0.2">
      <c r="F91" s="6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</row>
    <row r="92" spans="1:36" s="7" customFormat="1" x14ac:dyDescent="0.2">
      <c r="F92" s="6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</row>
    <row r="93" spans="1:36" s="7" customFormat="1" x14ac:dyDescent="0.2">
      <c r="F93" s="6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</row>
    <row r="94" spans="1:36" s="7" customFormat="1" x14ac:dyDescent="0.2">
      <c r="F94" s="6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</row>
    <row r="95" spans="1:36" s="7" customFormat="1" x14ac:dyDescent="0.2">
      <c r="F95" s="6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</row>
    <row r="96" spans="1:36" s="7" customFormat="1" x14ac:dyDescent="0.2">
      <c r="F96" s="6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</row>
    <row r="97" spans="2:28" s="7" customFormat="1" x14ac:dyDescent="0.2">
      <c r="F97" s="6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</row>
    <row r="98" spans="2:28" s="7" customFormat="1" x14ac:dyDescent="0.2">
      <c r="F98" s="6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</row>
    <row r="99" spans="2:28" s="7" customFormat="1" x14ac:dyDescent="0.2">
      <c r="F99" s="6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</row>
    <row r="100" spans="2:28" s="7" customFormat="1" x14ac:dyDescent="0.2">
      <c r="F100" s="6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</row>
    <row r="101" spans="2:28" x14ac:dyDescent="0.2">
      <c r="B101"/>
    </row>
    <row r="102" spans="2:28" x14ac:dyDescent="0.2">
      <c r="B102"/>
    </row>
  </sheetData>
  <sortState ref="D6:H44">
    <sortCondition ref="D6"/>
  </sortState>
  <conditionalFormatting sqref="G3:G100">
    <cfRule type="expression" dxfId="167" priority="1">
      <formula>$B3="x"</formula>
    </cfRule>
  </conditionalFormatting>
  <conditionalFormatting sqref="C3:AB85">
    <cfRule type="expression" dxfId="166" priority="646">
      <formula>$C3=$A$45</formula>
    </cfRule>
  </conditionalFormatting>
  <conditionalFormatting sqref="K36">
    <cfRule type="expression" dxfId="165" priority="647">
      <formula>$C37=$A$45</formula>
    </cfRule>
  </conditionalFormatting>
  <conditionalFormatting sqref="M36 S36 Y36">
    <cfRule type="expression" dxfId="164" priority="648">
      <formula>$C38=$A$45</formula>
    </cfRule>
  </conditionalFormatting>
  <conditionalFormatting sqref="N36:O36">
    <cfRule type="expression" dxfId="163" priority="651">
      <formula>$C39=$A$45</formula>
    </cfRule>
  </conditionalFormatting>
  <conditionalFormatting sqref="P36:Q36 V36:W36">
    <cfRule type="expression" dxfId="162" priority="652">
      <formula>$C40=$A$45</formula>
    </cfRule>
  </conditionalFormatting>
  <conditionalFormatting sqref="R36 X36">
    <cfRule type="expression" dxfId="161" priority="654">
      <formula>$C43=$A$45</formula>
    </cfRule>
  </conditionalFormatting>
  <conditionalFormatting sqref="T36:U36 Z36:AA36">
    <cfRule type="expression" dxfId="160" priority="656">
      <formula>$C44=$A$45</formula>
    </cfRule>
  </conditionalFormatting>
  <pageMargins left="0.75" right="0.75" top="1" bottom="1" header="0.5" footer="0.5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50"/>
  <sheetViews>
    <sheetView workbookViewId="0">
      <selection activeCell="C12" sqref="C12"/>
    </sheetView>
  </sheetViews>
  <sheetFormatPr baseColWidth="10" defaultRowHeight="16" x14ac:dyDescent="0.2"/>
  <cols>
    <col min="1" max="1" width="10.83203125" style="7"/>
    <col min="2" max="2" width="10.83203125" style="36"/>
    <col min="3" max="3" width="33" customWidth="1"/>
    <col min="4" max="4" width="4.83203125" customWidth="1"/>
    <col min="6" max="7" width="10.83203125" style="17"/>
    <col min="8" max="8" width="47.83203125" style="17" customWidth="1"/>
    <col min="9" max="9" width="10.83203125" style="34"/>
    <col min="10" max="13" width="10.83203125" style="17"/>
  </cols>
  <sheetData>
    <row r="1" spans="1:23" x14ac:dyDescent="0.2">
      <c r="A1" s="70" t="s">
        <v>154</v>
      </c>
      <c r="B1" s="71">
        <f>HELP!C1</f>
        <v>0.5</v>
      </c>
      <c r="C1" s="7"/>
      <c r="D1" s="7"/>
      <c r="E1" s="7"/>
      <c r="F1" s="7"/>
      <c r="G1" s="7"/>
      <c r="H1" s="7"/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x14ac:dyDescent="0.2">
      <c r="B2" s="37">
        <f t="shared" ref="B2:B65" si="0">IF((ROW()/24)&lt;&gt;ROUND(ROW()/24,0),ROUND(ROW()/24,0),ROW()/24)</f>
        <v>0</v>
      </c>
      <c r="C2" s="7"/>
      <c r="D2" s="7"/>
      <c r="E2" s="7"/>
      <c r="F2" s="7"/>
      <c r="G2" s="7"/>
      <c r="H2" s="7"/>
      <c r="I2" s="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x14ac:dyDescent="0.2">
      <c r="B3" s="37">
        <f t="shared" si="0"/>
        <v>0</v>
      </c>
      <c r="C3" s="7"/>
      <c r="D3" s="40" t="s">
        <v>148</v>
      </c>
      <c r="E3" s="7"/>
      <c r="F3" s="7"/>
      <c r="G3" s="7"/>
      <c r="H3" s="7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x14ac:dyDescent="0.2">
      <c r="B4" s="37">
        <f t="shared" si="0"/>
        <v>0</v>
      </c>
      <c r="C4" s="7"/>
      <c r="D4" s="38" t="s">
        <v>150</v>
      </c>
      <c r="E4" s="38"/>
      <c r="F4" s="38"/>
      <c r="G4" s="38"/>
      <c r="H4" s="38"/>
      <c r="I4" s="39"/>
      <c r="J4" s="38"/>
      <c r="K4" s="38"/>
      <c r="L4" s="38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x14ac:dyDescent="0.2">
      <c r="A5" s="33"/>
      <c r="B5" s="37">
        <f t="shared" si="0"/>
        <v>0</v>
      </c>
      <c r="C5" s="77" t="s">
        <v>147</v>
      </c>
      <c r="D5" s="38" t="s">
        <v>151</v>
      </c>
      <c r="E5" s="38"/>
      <c r="F5" s="38"/>
      <c r="G5" s="38"/>
      <c r="H5" s="38"/>
      <c r="I5" s="38"/>
      <c r="J5" s="38"/>
      <c r="K5" s="38"/>
      <c r="L5" s="38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3" x14ac:dyDescent="0.2">
      <c r="B6" s="37">
        <f t="shared" si="0"/>
        <v>0</v>
      </c>
      <c r="C6" s="78"/>
      <c r="D6" s="38"/>
      <c r="E6" s="38"/>
      <c r="F6" s="38"/>
      <c r="G6" s="38"/>
      <c r="H6" s="38"/>
      <c r="I6" s="39"/>
      <c r="J6" s="38"/>
      <c r="K6" s="38"/>
      <c r="L6" s="38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x14ac:dyDescent="0.2">
      <c r="B7" s="37">
        <f t="shared" si="0"/>
        <v>0</v>
      </c>
      <c r="C7" s="78"/>
      <c r="D7" s="38"/>
      <c r="E7" s="38"/>
      <c r="F7" s="38"/>
      <c r="G7" s="38"/>
      <c r="H7" s="38"/>
      <c r="I7" s="39"/>
      <c r="J7" s="38"/>
      <c r="K7" s="38"/>
      <c r="L7" s="38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ht="16" customHeight="1" x14ac:dyDescent="0.2">
      <c r="B8" s="37">
        <f t="shared" si="0"/>
        <v>0</v>
      </c>
      <c r="C8" s="76" t="s">
        <v>146</v>
      </c>
      <c r="D8" s="38"/>
      <c r="E8" s="38"/>
      <c r="F8" s="38"/>
      <c r="G8" s="38"/>
      <c r="H8" s="38"/>
      <c r="I8" s="38"/>
      <c r="J8" s="38"/>
      <c r="K8" s="38"/>
      <c r="L8" s="38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x14ac:dyDescent="0.2">
      <c r="B9" s="37">
        <f t="shared" si="0"/>
        <v>0</v>
      </c>
      <c r="C9" s="76"/>
      <c r="D9" s="38"/>
      <c r="E9" s="38"/>
      <c r="F9" s="38"/>
      <c r="G9" s="38"/>
      <c r="H9" s="38"/>
      <c r="I9" s="38"/>
      <c r="J9" s="38"/>
      <c r="K9" s="38"/>
      <c r="L9" s="38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x14ac:dyDescent="0.2">
      <c r="B10" s="37">
        <f t="shared" si="0"/>
        <v>0</v>
      </c>
      <c r="C10" s="7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x14ac:dyDescent="0.2">
      <c r="B11" s="37">
        <f t="shared" si="0"/>
        <v>0</v>
      </c>
      <c r="C11" s="7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x14ac:dyDescent="0.2">
      <c r="B12" s="66">
        <f t="shared" si="0"/>
        <v>1</v>
      </c>
      <c r="C12" t="str">
        <f>IF(E12="","","[DBTable" &amp; VLOOKUP(B12,'INI DATA'!$C$3:$AF$99,1,FALSE) &amp; "]")</f>
        <v>[DBTable1]</v>
      </c>
      <c r="D12" s="65"/>
      <c r="E12" s="64" t="str">
        <f>IF(VLOOKUP(B12,'INI DATA'!$C$3:$AD$100,5,FALSE)="","","used")</f>
        <v>used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x14ac:dyDescent="0.2">
      <c r="B13" s="66">
        <f t="shared" si="0"/>
        <v>1</v>
      </c>
      <c r="C13" t="str">
        <f>IF(E12="","","Name=" &amp; IF(VLOOKUP(B12,'INI DATA'!$C$3:$AD$100,5,FALSE)="","",VLOOKUP(B12,'INI DATA'!$C$3:$AD$100,2,FALSE)&amp;"-"&amp;VLOOKUP(B12,'INI DATA'!$C$3:$AD$100,5,FALSE)))</f>
        <v>Name=System-HSsystemInfo</v>
      </c>
      <c r="D13" s="65"/>
      <c r="E13" s="64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x14ac:dyDescent="0.2">
      <c r="B14" s="66">
        <f t="shared" si="0"/>
        <v>1</v>
      </c>
      <c r="C14" t="str">
        <f>IF(E12="","","Data1=" &amp; IF(VLOOKUP(B12,'INI DATA'!$C$3:$AD$100,6,FALSE)="",0,VLOOKUP(B12,'INI DATA'!$C$3:$AD$100,6,FALSE)))</f>
        <v>Data1=$dtnr:712||1</v>
      </c>
      <c r="D14" s="65"/>
      <c r="E14" s="64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x14ac:dyDescent="0.2">
      <c r="B15" s="66">
        <f t="shared" si="0"/>
        <v>1</v>
      </c>
      <c r="C15" t="str">
        <f>IF(E12="","","Data1Label="&amp; IF(VLOOKUP(B12,'INI DATA'!$C$3:$AD$100,7,FALSE)&lt;&gt;"","""" &amp; VLOOKUP(B12,'INI DATA'!$C$3:$AD$100,7,FALSE)&amp;"""",""))</f>
        <v>Data1Label="HS devices"</v>
      </c>
      <c r="D15" s="65"/>
      <c r="E15" s="64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x14ac:dyDescent="0.2">
      <c r="B16" s="66">
        <f t="shared" si="0"/>
        <v>1</v>
      </c>
      <c r="C16" t="str">
        <f>IF(E12="","","Data2=" &amp; IF(VLOOKUP(B12,'INI DATA'!$C$3:$AD$100,8,FALSE)="","",VLOOKUP(B12,'INI DATA'!$C$3:$AD$100,8,FALSE)))</f>
        <v>Data2=$dtnr:723||1</v>
      </c>
      <c r="D16" s="65"/>
      <c r="E16" s="64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2:23" x14ac:dyDescent="0.2">
      <c r="B17" s="66">
        <f t="shared" si="0"/>
        <v>1</v>
      </c>
      <c r="C17" t="str">
        <f>IF(E12="","","Data2Label="&amp; IF(VLOOKUP(B12,'INI DATA'!$C$3:$AD$100,9,FALSE)&lt;&gt;"","""" &amp; VLOOKUP(B12,'INI DATA'!$C$3:$AD$100,9,FALSE)&amp;"""",""))</f>
        <v>Data2Label="HS events"</v>
      </c>
      <c r="D17" s="65"/>
      <c r="E17" s="64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2:23" x14ac:dyDescent="0.2">
      <c r="B18" s="66">
        <f t="shared" si="0"/>
        <v>1</v>
      </c>
      <c r="C18" t="str">
        <f>IF(E12="","","Data3=" &amp; IF(VLOOKUP(B12,'INI DATA'!$C$3:$AD$100,10,FALSE)="","",VLOOKUP(B12,'INI DATA'!$C$3:$AD$100,10,FALSE)))</f>
        <v>Data3=$dtnr:4221||1</v>
      </c>
      <c r="D18" s="65"/>
      <c r="E18" s="64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2:23" x14ac:dyDescent="0.2">
      <c r="B19" s="66">
        <f t="shared" si="0"/>
        <v>1</v>
      </c>
      <c r="C19" t="str">
        <f>IF(E12="","","Data3Label="&amp; IF(VLOOKUP(B12,'INI DATA'!$C$3:$AD$100,11,FALSE)&lt;&gt;"","""" &amp; VLOOKUP(B12,'INI DATA'!$C$3:$AD$100,11,FALSE)&amp;"""",""))</f>
        <v>Data3Label="Uptime"</v>
      </c>
      <c r="D19" s="65"/>
      <c r="E19" s="64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2:23" x14ac:dyDescent="0.2">
      <c r="B20" s="66">
        <f t="shared" si="0"/>
        <v>1</v>
      </c>
      <c r="C20" t="str">
        <f>IF(E12="","","Data4=" &amp; IF(VLOOKUP(B12,'INI DATA'!$C$3:$AD$100,12,FALSE)="","",VLOOKUP(B12,'INI DATA'!$C$3:$AD$100,12,FALSE)))</f>
        <v>Data4=$dtnr:229||1</v>
      </c>
      <c r="D20" s="65"/>
      <c r="E20" s="64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2:23" x14ac:dyDescent="0.2">
      <c r="B21" s="66">
        <f t="shared" si="0"/>
        <v>1</v>
      </c>
      <c r="C21" t="str">
        <f>IF(E12="","","Data4Label="&amp; IF(VLOOKUP(B12,'INI DATA'!$C$3:$AD$100,13,FALSE)&lt;&gt;"","""" &amp; VLOOKUP(B12,'INI DATA'!$C$3:$AD$100,13,FALSE)&amp;"""",""))</f>
        <v>Data4Label="HS memory"</v>
      </c>
      <c r="D21" s="65"/>
      <c r="E21" s="64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2:23" x14ac:dyDescent="0.2">
      <c r="B22" s="66">
        <f t="shared" si="0"/>
        <v>1</v>
      </c>
      <c r="C22" t="str">
        <f>IF(E12="","","Data5=" &amp; IF(VLOOKUP(B12,'INI DATA'!$C$3:$AD$100,14,FALSE)="","",VLOOKUP(B12,'INI DATA'!$C$3:$AD$100,14,FALSE)))</f>
        <v>Data5=$dtnr:120||1</v>
      </c>
      <c r="D22" s="65"/>
      <c r="E22" s="64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2:23" x14ac:dyDescent="0.2">
      <c r="B23" s="66">
        <f t="shared" si="0"/>
        <v>1</v>
      </c>
      <c r="C23" t="str">
        <f>IF(E12="","","Data5Label="&amp; IF(VLOOKUP(B12,'INI DATA'!$C$3:$AD$100,15,FALSE)&lt;&gt;"","""" &amp; VLOOKUP(B12,'INI DATA'!$C$3:$AD$100,15,FALSE)&amp;"""",""))</f>
        <v>Data5Label="HS version"</v>
      </c>
      <c r="D23" s="65"/>
      <c r="E23" s="64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2:23" x14ac:dyDescent="0.2">
      <c r="B24" s="66">
        <f t="shared" si="0"/>
        <v>1</v>
      </c>
      <c r="C24" t="str">
        <f>IF(E12="","","Data6=" &amp; IF(VLOOKUP(B12,'INI DATA'!$C$3:$AD$100,16,FALSE)="","",VLOOKUP(B12,'INI DATA'!$C$3:$AD$100,16,FALSE)))</f>
        <v>Data6=</v>
      </c>
      <c r="D24" s="65"/>
      <c r="E24" s="64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2:23" x14ac:dyDescent="0.2">
      <c r="B25" s="66">
        <f t="shared" si="0"/>
        <v>1</v>
      </c>
      <c r="C25" t="str">
        <f>IF(E12="","","Data6Label="&amp; IF(VLOOKUP(B12,'INI DATA'!$C$3:$AD$100,17,FALSE)&lt;&gt;"","""" &amp; VLOOKUP(B12,'INI DATA'!$C$3:$AD$100,17,FALSE)&amp;"""",""))</f>
        <v>Data6Label=</v>
      </c>
      <c r="D25" s="65"/>
      <c r="E25" s="64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 spans="2:23" x14ac:dyDescent="0.2">
      <c r="B26" s="66">
        <f t="shared" si="0"/>
        <v>1</v>
      </c>
      <c r="C26" t="str">
        <f>IF(E12="","","Data7=" &amp; IF(VLOOKUP(B14,'INI DATA'!$C$3:$AD$100,18,FALSE)="","",VLOOKUP(B14,'INI DATA'!$C$3:$AD$100,18,FALSE)))</f>
        <v>Data7=</v>
      </c>
      <c r="D26" s="65"/>
      <c r="E26" s="64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2:23" x14ac:dyDescent="0.2">
      <c r="B27" s="66">
        <f t="shared" si="0"/>
        <v>1</v>
      </c>
      <c r="C27" t="str">
        <f>IF(E12="","","Data7Label="&amp; IF(VLOOKUP(B12,'INI DATA'!$C$3:$AD$100,19,FALSE)&lt;&gt;"","""" &amp; VLOOKUP(B12,'INI DATA'!$C$3:$AD$100,19,FALSE)&amp;"""",""))</f>
        <v>Data7Label=</v>
      </c>
      <c r="D27" s="65"/>
      <c r="E27" s="64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2:23" x14ac:dyDescent="0.2">
      <c r="B28" s="66">
        <f t="shared" si="0"/>
        <v>1</v>
      </c>
      <c r="C28" t="str">
        <f>IF(E12="","","Data8=" &amp; IF(VLOOKUP(B14,'INI DATA'!$C$3:$AD$100,20,FALSE)="","",VLOOKUP(B14,'INI DATA'!$C$3:$AD$100,20,FALSE)))</f>
        <v>Data8=</v>
      </c>
      <c r="D28" s="65"/>
      <c r="E28" s="64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2:23" x14ac:dyDescent="0.2">
      <c r="B29" s="66">
        <f t="shared" si="0"/>
        <v>1</v>
      </c>
      <c r="C29" t="str">
        <f>IF(E12="","","Data8Label="&amp; IF(VLOOKUP(B12,'INI DATA'!$C$3:$AD$100,21,FALSE)&lt;&gt;"","""" &amp; VLOOKUP(B12,'INI DATA'!$C$3:$AD$100,21,FALSE)&amp;"""",""))</f>
        <v>Data8Label=</v>
      </c>
      <c r="D29" s="65"/>
      <c r="E29" s="64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2:23" x14ac:dyDescent="0.2">
      <c r="B30" s="66">
        <f t="shared" si="0"/>
        <v>1</v>
      </c>
      <c r="C30" t="str">
        <f>IF(E12="","","Data9=" &amp; IF(VLOOKUP(B14,'INI DATA'!$C$3:$AD$100,22,FALSE)="","",VLOOKUP(B14,'INI DATA'!$C$3:$AD$100,22,FALSE)))</f>
        <v>Data9=</v>
      </c>
      <c r="D30" s="65"/>
      <c r="E30" s="64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2:23" x14ac:dyDescent="0.2">
      <c r="B31" s="66">
        <f t="shared" si="0"/>
        <v>1</v>
      </c>
      <c r="C31" t="str">
        <f>IF(E12="","","Data9Label="&amp; IF(VLOOKUP(B12,'INI DATA'!$C$3:$AD$100,23,FALSE)&lt;&gt;"","""" &amp; VLOOKUP(B12,'INI DATA'!$C$3:$AD$100,23,FALSE)&amp;"""",""))</f>
        <v>Data9Label=</v>
      </c>
      <c r="D31" s="65"/>
      <c r="E31" s="64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</row>
    <row r="32" spans="2:23" x14ac:dyDescent="0.2">
      <c r="B32" s="66">
        <f t="shared" si="0"/>
        <v>1</v>
      </c>
      <c r="C32" t="str">
        <f>IF(E12="","","Data10=" &amp; IF(VLOOKUP(B14,'INI DATA'!$C$3:$AD$100,24,FALSE)="","",VLOOKUP(B14,'INI DATA'!$C$3:$AD$100,24,FALSE)))</f>
        <v>Data10=</v>
      </c>
      <c r="D32" s="65"/>
      <c r="E32" s="64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</row>
    <row r="33" spans="2:23" x14ac:dyDescent="0.2">
      <c r="B33" s="66">
        <f t="shared" si="0"/>
        <v>1</v>
      </c>
      <c r="C33" t="str">
        <f>IF(E12="","","Data10Label="&amp; IF(VLOOKUP(B12,'INI DATA'!$C$3:$AD$100,25,FALSE)&lt;&gt;"","""" &amp; VLOOKUP(B12,'INI DATA'!$C$3:$AD$100,25,FALSE)&amp;"""",""))</f>
        <v>Data10Label=</v>
      </c>
      <c r="D33" s="65"/>
      <c r="E33" s="64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 spans="2:23" x14ac:dyDescent="0.2">
      <c r="B34" s="66">
        <f t="shared" si="0"/>
        <v>1</v>
      </c>
      <c r="C34" t="str">
        <f>IF(E12="","","Timer=" &amp; IF(VLOOKUP(B12,'INI DATA'!$C$3:$AF$100,4,FALSE)="","",VLOOKUP(B12,'INI DATA'!$C$3:$AF$100,4,FALSE)))</f>
        <v>Timer=19</v>
      </c>
      <c r="D34" s="65"/>
      <c r="E34" s="64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</row>
    <row r="35" spans="2:23" x14ac:dyDescent="0.2">
      <c r="B35" s="66">
        <f t="shared" si="0"/>
        <v>1</v>
      </c>
      <c r="C35" t="str">
        <f>IF(E12="","","PurgeDays=" &amp; IF(VLOOKUP(B12,'INI DATA'!$C$3:$AD$100,7,FALSE)&lt;&gt;"",VLOOKUP(B12,'INI DATA'!$C$3:$AD$100,26,FALSE),""))</f>
        <v>PurgeDays=</v>
      </c>
      <c r="D35" s="65"/>
      <c r="E35" s="64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  <row r="36" spans="2:23" x14ac:dyDescent="0.2">
      <c r="B36" s="66">
        <f t="shared" si="0"/>
        <v>2</v>
      </c>
      <c r="C36" t="str">
        <f>IF(E36="","","[DBTable" &amp; VLOOKUP(B36,'INI DATA'!$C$3:$AF$99,1,FALSE) &amp; "]")</f>
        <v>[DBTable2]</v>
      </c>
      <c r="D36" s="65"/>
      <c r="E36" s="64" t="str">
        <f>IF(VLOOKUP(B36,'INI DATA'!$C$3:$AD$100,5,FALSE)="","","used")</f>
        <v>used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</row>
    <row r="37" spans="2:23" x14ac:dyDescent="0.2">
      <c r="B37" s="66">
        <f t="shared" si="0"/>
        <v>2</v>
      </c>
      <c r="C37" t="str">
        <f>IF(E36="","","Name=" &amp; IF(VLOOKUP(B36,'INI DATA'!$C$3:$AD$100,5,FALSE)="","",VLOOKUP(B36,'INI DATA'!$C$3:$AD$100,2,FALSE)&amp;"-"&amp;VLOOKUP(B36,'INI DATA'!$C$3:$AD$100,5,FALSE)))</f>
        <v>Name=System-Drivespace</v>
      </c>
      <c r="D37" s="65"/>
      <c r="E37" s="64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2:23" x14ac:dyDescent="0.2">
      <c r="B38" s="66">
        <f t="shared" si="0"/>
        <v>2</v>
      </c>
      <c r="C38" t="str">
        <f>IF(E36="","","Data1=" &amp; IF(VLOOKUP(B36,'INI DATA'!$C$3:$AD$100,6,FALSE)="",0,VLOOKUP(B36,'INI DATA'!$C$3:$AD$100,6,FALSE)))</f>
        <v>Data1=0</v>
      </c>
      <c r="D38" s="65"/>
      <c r="E38" s="64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2:23" x14ac:dyDescent="0.2">
      <c r="B39" s="66">
        <f t="shared" si="0"/>
        <v>2</v>
      </c>
      <c r="C39" t="str">
        <f>IF(E36="","","Data1Label="&amp; IF(VLOOKUP(B36,'INI DATA'!$C$3:$AD$100,7,FALSE)&lt;&gt;"","""" &amp; VLOOKUP(B36,'INI DATA'!$C$3:$AD$100,7,FALSE)&amp;"""",""))</f>
        <v>Data1Label="HS3 server"</v>
      </c>
      <c r="D39" s="65"/>
      <c r="E39" s="64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2:23" x14ac:dyDescent="0.2">
      <c r="B40" s="66">
        <f t="shared" si="0"/>
        <v>2</v>
      </c>
      <c r="C40" t="str">
        <f>IF(E36="","","Data2=" &amp; IF(VLOOKUP(B36,'INI DATA'!$C$3:$AD$100,8,FALSE)="","",VLOOKUP(B36,'INI DATA'!$C$3:$AD$100,8,FALSE)))</f>
        <v>Data2=0</v>
      </c>
      <c r="D40" s="65"/>
      <c r="E40" s="64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  <row r="41" spans="2:23" x14ac:dyDescent="0.2">
      <c r="B41" s="66">
        <f t="shared" si="0"/>
        <v>2</v>
      </c>
      <c r="C41" t="str">
        <f>IF(E36="","","Data2Label="&amp; IF(VLOOKUP(B36,'INI DATA'!$C$3:$AD$100,9,FALSE)&lt;&gt;"","""" &amp; VLOOKUP(B36,'INI DATA'!$C$3:$AD$100,9,FALSE)&amp;"""",""))</f>
        <v>Data2Label="NAS"</v>
      </c>
      <c r="D41" s="65"/>
      <c r="E41" s="64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</row>
    <row r="42" spans="2:23" x14ac:dyDescent="0.2">
      <c r="B42" s="66">
        <f t="shared" si="0"/>
        <v>2</v>
      </c>
      <c r="C42" t="str">
        <f>IF(E36="","","Data3=" &amp; IF(VLOOKUP(B36,'INI DATA'!$C$3:$AD$100,10,FALSE)="","",VLOOKUP(B36,'INI DATA'!$C$3:$AD$100,10,FALSE)))</f>
        <v>Data3=</v>
      </c>
      <c r="D42" s="65"/>
      <c r="E42" s="64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</row>
    <row r="43" spans="2:23" x14ac:dyDescent="0.2">
      <c r="B43" s="66">
        <f t="shared" si="0"/>
        <v>2</v>
      </c>
      <c r="C43" t="str">
        <f>IF(E36="","","Data3Label="&amp; IF(VLOOKUP(B36,'INI DATA'!$C$3:$AD$100,11,FALSE)&lt;&gt;"","""" &amp; VLOOKUP(B36,'INI DATA'!$C$3:$AD$100,11,FALSE)&amp;"""",""))</f>
        <v>Data3Label=</v>
      </c>
      <c r="D43" s="65"/>
      <c r="E43" s="64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2:23" x14ac:dyDescent="0.2">
      <c r="B44" s="66">
        <f t="shared" si="0"/>
        <v>2</v>
      </c>
      <c r="C44" t="str">
        <f>IF(E36="","","Data4=" &amp; IF(VLOOKUP(B36,'INI DATA'!$C$3:$AD$100,12,FALSE)="","",VLOOKUP(B36,'INI DATA'!$C$3:$AD$100,12,FALSE)))</f>
        <v>Data4=</v>
      </c>
      <c r="D44" s="65"/>
      <c r="E44" s="64"/>
      <c r="F44" s="7"/>
      <c r="G44" s="7"/>
      <c r="H44" s="7"/>
      <c r="I44" s="6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</row>
    <row r="45" spans="2:23" x14ac:dyDescent="0.2">
      <c r="B45" s="66">
        <f t="shared" si="0"/>
        <v>2</v>
      </c>
      <c r="C45" t="str">
        <f>IF(E36="","","Data4Label="&amp; IF(VLOOKUP(B36,'INI DATA'!$C$3:$AD$100,13,FALSE)&lt;&gt;"","""" &amp; VLOOKUP(B36,'INI DATA'!$C$3:$AD$100,13,FALSE)&amp;"""",""))</f>
        <v>Data4Label=</v>
      </c>
      <c r="D45" s="65"/>
      <c r="E45" s="64"/>
      <c r="F45" s="7"/>
      <c r="G45" s="7"/>
      <c r="H45" s="7"/>
      <c r="I45" s="6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2:23" x14ac:dyDescent="0.2">
      <c r="B46" s="66">
        <f t="shared" si="0"/>
        <v>2</v>
      </c>
      <c r="C46" t="str">
        <f>IF(E36="","","Data5=" &amp; IF(VLOOKUP(B36,'INI DATA'!$C$3:$AD$100,14,FALSE)="","",VLOOKUP(B36,'INI DATA'!$C$3:$AD$100,14,FALSE)))</f>
        <v>Data5=</v>
      </c>
      <c r="D46" s="65"/>
      <c r="E46" s="64"/>
      <c r="F46" s="7"/>
      <c r="G46" s="7"/>
      <c r="H46" s="7"/>
      <c r="I46" s="6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2:23" x14ac:dyDescent="0.2">
      <c r="B47" s="66">
        <f t="shared" si="0"/>
        <v>2</v>
      </c>
      <c r="C47" t="str">
        <f>IF(E36="","","Data5Label="&amp; IF(VLOOKUP(B36,'INI DATA'!$C$3:$AD$100,15,FALSE)&lt;&gt;"","""" &amp; VLOOKUP(B36,'INI DATA'!$C$3:$AD$100,15,FALSE)&amp;"""",""))</f>
        <v>Data5Label=</v>
      </c>
      <c r="D47" s="65"/>
      <c r="E47" s="64"/>
      <c r="F47" s="7"/>
      <c r="G47" s="7"/>
      <c r="H47" s="7"/>
      <c r="I47" s="6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2:23" x14ac:dyDescent="0.2">
      <c r="B48" s="66">
        <f t="shared" si="0"/>
        <v>2</v>
      </c>
      <c r="C48" t="str">
        <f>IF(E36="","","Data6=" &amp; IF(VLOOKUP(B36,'INI DATA'!$C$3:$AD$100,16,FALSE)="","",VLOOKUP(B36,'INI DATA'!$C$3:$AD$100,16,FALSE)))</f>
        <v>Data6=</v>
      </c>
      <c r="D48" s="65"/>
      <c r="E48" s="64"/>
      <c r="F48" s="7"/>
      <c r="G48" s="7"/>
      <c r="H48" s="7"/>
      <c r="I48" s="6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  <row r="49" spans="2:23" x14ac:dyDescent="0.2">
      <c r="B49" s="66">
        <f t="shared" si="0"/>
        <v>2</v>
      </c>
      <c r="C49" t="str">
        <f>IF(E36="","","Data6Label="&amp; IF(VLOOKUP(B36,'INI DATA'!$C$3:$AD$100,17,FALSE)&lt;&gt;"","""" &amp; VLOOKUP(B36,'INI DATA'!$C$3:$AD$100,17,FALSE)&amp;"""",""))</f>
        <v>Data6Label=</v>
      </c>
      <c r="D49" s="65"/>
      <c r="E49" s="64"/>
      <c r="F49" s="7"/>
      <c r="G49" s="7"/>
      <c r="H49" s="7"/>
      <c r="I49" s="6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</row>
    <row r="50" spans="2:23" x14ac:dyDescent="0.2">
      <c r="B50" s="66">
        <f t="shared" si="0"/>
        <v>2</v>
      </c>
      <c r="C50" t="str">
        <f>IF(E36="","","Data7=" &amp; IF(VLOOKUP(B38,'INI DATA'!$C$3:$AD$100,18,FALSE)="","",VLOOKUP(B38,'INI DATA'!$C$3:$AD$100,18,FALSE)))</f>
        <v>Data7=</v>
      </c>
      <c r="D50" s="65"/>
      <c r="E50" s="64"/>
      <c r="F50" s="7"/>
      <c r="G50" s="7"/>
      <c r="H50" s="7"/>
      <c r="I50" s="6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</row>
    <row r="51" spans="2:23" x14ac:dyDescent="0.2">
      <c r="B51" s="66">
        <f t="shared" si="0"/>
        <v>2</v>
      </c>
      <c r="C51" t="str">
        <f>IF(E36="","","Data7Label="&amp; IF(VLOOKUP(B36,'INI DATA'!$C$3:$AD$100,19,FALSE)&lt;&gt;"","""" &amp; VLOOKUP(B36,'INI DATA'!$C$3:$AD$100,19,FALSE)&amp;"""",""))</f>
        <v>Data7Label=</v>
      </c>
      <c r="D51" s="65"/>
      <c r="E51" s="64"/>
      <c r="F51" s="7"/>
      <c r="G51" s="7"/>
      <c r="H51" s="7"/>
      <c r="I51" s="6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</row>
    <row r="52" spans="2:23" x14ac:dyDescent="0.2">
      <c r="B52" s="66">
        <f t="shared" si="0"/>
        <v>2</v>
      </c>
      <c r="C52" t="str">
        <f>IF(E36="","","Data8=" &amp; IF(VLOOKUP(B38,'INI DATA'!$C$3:$AD$100,20,FALSE)="","",VLOOKUP(B38,'INI DATA'!$C$3:$AD$100,20,FALSE)))</f>
        <v>Data8=</v>
      </c>
      <c r="D52" s="65"/>
      <c r="E52" s="64"/>
      <c r="F52" s="7"/>
      <c r="G52" s="7"/>
      <c r="H52" s="7"/>
      <c r="I52" s="6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</row>
    <row r="53" spans="2:23" x14ac:dyDescent="0.2">
      <c r="B53" s="66">
        <f t="shared" si="0"/>
        <v>2</v>
      </c>
      <c r="C53" t="str">
        <f>IF(E36="","","Data8Label="&amp; IF(VLOOKUP(B36,'INI DATA'!$C$3:$AD$100,21,FALSE)&lt;&gt;"","""" &amp; VLOOKUP(B36,'INI DATA'!$C$3:$AD$100,21,FALSE)&amp;"""",""))</f>
        <v>Data8Label=</v>
      </c>
      <c r="D53" s="65"/>
      <c r="E53" s="64"/>
      <c r="F53" s="7"/>
      <c r="G53" s="7"/>
      <c r="H53" s="7"/>
      <c r="I53" s="6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</row>
    <row r="54" spans="2:23" x14ac:dyDescent="0.2">
      <c r="B54" s="66">
        <f t="shared" si="0"/>
        <v>2</v>
      </c>
      <c r="C54" t="str">
        <f>IF(E36="","","Data9=" &amp; IF(VLOOKUP(B38,'INI DATA'!$C$3:$AD$100,22,FALSE)="","",VLOOKUP(B38,'INI DATA'!$C$3:$AD$100,22,FALSE)))</f>
        <v>Data9=</v>
      </c>
      <c r="D54" s="65"/>
      <c r="E54" s="64"/>
      <c r="F54" s="7"/>
      <c r="G54" s="7"/>
      <c r="H54" s="7"/>
      <c r="I54" s="6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</row>
    <row r="55" spans="2:23" x14ac:dyDescent="0.2">
      <c r="B55" s="66">
        <f t="shared" si="0"/>
        <v>2</v>
      </c>
      <c r="C55" t="str">
        <f>IF(E36="","","Data9Label="&amp; IF(VLOOKUP(B36,'INI DATA'!$C$3:$AD$100,23,FALSE)&lt;&gt;"","""" &amp; VLOOKUP(B36,'INI DATA'!$C$3:$AD$100,23,FALSE)&amp;"""",""))</f>
        <v>Data9Label=</v>
      </c>
      <c r="D55" s="65"/>
      <c r="E55" s="64"/>
      <c r="F55" s="7"/>
      <c r="G55" s="7"/>
      <c r="H55" s="7"/>
      <c r="I55" s="6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</row>
    <row r="56" spans="2:23" x14ac:dyDescent="0.2">
      <c r="B56" s="66">
        <f t="shared" si="0"/>
        <v>2</v>
      </c>
      <c r="C56" t="str">
        <f>IF(E36="","","Data10=" &amp; IF(VLOOKUP(B38,'INI DATA'!$C$3:$AD$100,24,FALSE)="","",VLOOKUP(B38,'INI DATA'!$C$3:$AD$100,24,FALSE)))</f>
        <v>Data10=</v>
      </c>
      <c r="D56" s="65"/>
      <c r="E56" s="64"/>
      <c r="F56" s="7"/>
      <c r="G56" s="7"/>
      <c r="H56" s="7"/>
      <c r="I56" s="6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</row>
    <row r="57" spans="2:23" x14ac:dyDescent="0.2">
      <c r="B57" s="66">
        <f t="shared" si="0"/>
        <v>2</v>
      </c>
      <c r="C57" t="str">
        <f>IF(E36="","","Data10Label="&amp; IF(VLOOKUP(B36,'INI DATA'!$C$3:$AD$100,25,FALSE)&lt;&gt;"","""" &amp; VLOOKUP(B36,'INI DATA'!$C$3:$AD$100,25,FALSE)&amp;"""",""))</f>
        <v>Data10Label=</v>
      </c>
      <c r="D57" s="65"/>
      <c r="E57" s="64"/>
      <c r="F57" s="7"/>
      <c r="G57" s="7"/>
      <c r="H57" s="7"/>
      <c r="I57" s="6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</row>
    <row r="58" spans="2:23" x14ac:dyDescent="0.2">
      <c r="B58" s="66">
        <f t="shared" si="0"/>
        <v>2</v>
      </c>
      <c r="C58" t="str">
        <f>IF(E36="","","Timer=" &amp; IF(VLOOKUP(B36,'INI DATA'!$C$3:$AF$100,4,FALSE)="","",VLOOKUP(B36,'INI DATA'!$C$3:$AF$100,4,FALSE)))</f>
        <v>Timer=19</v>
      </c>
      <c r="D58" s="65"/>
      <c r="E58" s="64"/>
      <c r="F58" s="7"/>
      <c r="G58" s="7"/>
      <c r="H58" s="7"/>
      <c r="I58" s="6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</row>
    <row r="59" spans="2:23" x14ac:dyDescent="0.2">
      <c r="B59" s="66">
        <f t="shared" si="0"/>
        <v>2</v>
      </c>
      <c r="C59" t="str">
        <f>IF(E36="","","PurgeDays=" &amp; IF(VLOOKUP(B36,'INI DATA'!$C$3:$AD$100,7,FALSE)&lt;&gt;"",VLOOKUP(B36,'INI DATA'!$C$3:$AD$100,26,FALSE),""))</f>
        <v>PurgeDays=</v>
      </c>
      <c r="D59" s="65"/>
      <c r="E59" s="64"/>
      <c r="F59" s="7"/>
      <c r="G59" s="7"/>
      <c r="H59" s="7"/>
      <c r="I59" s="6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</row>
    <row r="60" spans="2:23" x14ac:dyDescent="0.2">
      <c r="B60" s="66">
        <f t="shared" si="0"/>
        <v>3</v>
      </c>
      <c r="C60" t="str">
        <f>IF(E60="","","[DBTable" &amp; VLOOKUP(B60,'INI DATA'!$C$3:$AF$99,1,FALSE) &amp; "]")</f>
        <v>[DBTable3]</v>
      </c>
      <c r="D60" s="65"/>
      <c r="E60" s="64" t="str">
        <f>IF(VLOOKUP(B60,'INI DATA'!$C$3:$AD$100,5,FALSE)="","","used")</f>
        <v>used</v>
      </c>
      <c r="F60" s="7"/>
      <c r="G60" s="7"/>
      <c r="H60" s="7"/>
      <c r="I60" s="6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</row>
    <row r="61" spans="2:23" x14ac:dyDescent="0.2">
      <c r="B61" s="66">
        <f t="shared" si="0"/>
        <v>3</v>
      </c>
      <c r="C61" t="str">
        <f>IF(E60="","","Name=" &amp; IF(VLOOKUP(B60,'INI DATA'!$C$3:$AD$100,5,FALSE)="","",VLOOKUP(B60,'INI DATA'!$C$3:$AD$100,2,FALSE)&amp;"-"&amp;VLOOKUP(B60,'INI DATA'!$C$3:$AD$100,5,FALSE)))</f>
        <v>Name=System-x1</v>
      </c>
      <c r="D61" s="65"/>
      <c r="E61" s="64"/>
      <c r="F61" s="7"/>
      <c r="G61" s="7"/>
      <c r="H61" s="7"/>
      <c r="I61" s="6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</row>
    <row r="62" spans="2:23" x14ac:dyDescent="0.2">
      <c r="B62" s="66">
        <f t="shared" si="0"/>
        <v>3</v>
      </c>
      <c r="C62" t="str">
        <f>IF(E60="","","Data1=" &amp; IF(VLOOKUP(B60,'INI DATA'!$C$3:$AD$100,6,FALSE)="",0,VLOOKUP(B60,'INI DATA'!$C$3:$AD$100,6,FALSE)))</f>
        <v>Data1=0</v>
      </c>
      <c r="D62" s="65"/>
      <c r="E62" s="64"/>
      <c r="F62" s="7"/>
      <c r="G62" s="7"/>
      <c r="H62" s="7"/>
      <c r="I62" s="6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</row>
    <row r="63" spans="2:23" x14ac:dyDescent="0.2">
      <c r="B63" s="66">
        <f t="shared" si="0"/>
        <v>3</v>
      </c>
      <c r="C63" t="str">
        <f>IF(E60="","","Data1Label="&amp; IF(VLOOKUP(B60,'INI DATA'!$C$3:$AD$100,7,FALSE)&lt;&gt;"","""" &amp; VLOOKUP(B60,'INI DATA'!$C$3:$AD$100,7,FALSE)&amp;"""",""))</f>
        <v>Data1Label=</v>
      </c>
      <c r="D63" s="65"/>
      <c r="E63" s="64"/>
      <c r="F63" s="7"/>
      <c r="G63" s="7"/>
      <c r="H63" s="7"/>
      <c r="I63" s="6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2:23" x14ac:dyDescent="0.2">
      <c r="B64" s="66">
        <f t="shared" si="0"/>
        <v>3</v>
      </c>
      <c r="C64" t="str">
        <f>IF(E60="","","Data2=" &amp; IF(VLOOKUP(B60,'INI DATA'!$C$3:$AD$100,8,FALSE)="","",VLOOKUP(B60,'INI DATA'!$C$3:$AD$100,8,FALSE)))</f>
        <v>Data2=</v>
      </c>
      <c r="D64" s="65"/>
      <c r="E64" s="64"/>
      <c r="F64" s="7"/>
      <c r="G64" s="7"/>
      <c r="H64" s="7"/>
      <c r="I64" s="6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</row>
    <row r="65" spans="2:23" x14ac:dyDescent="0.2">
      <c r="B65" s="66">
        <f t="shared" si="0"/>
        <v>3</v>
      </c>
      <c r="C65" t="str">
        <f>IF(E60="","","Data2Label="&amp; IF(VLOOKUP(B60,'INI DATA'!$C$3:$AD$100,9,FALSE)&lt;&gt;"","""" &amp; VLOOKUP(B60,'INI DATA'!$C$3:$AD$100,9,FALSE)&amp;"""",""))</f>
        <v>Data2Label=</v>
      </c>
      <c r="D65" s="65"/>
      <c r="E65" s="64"/>
      <c r="F65" s="7"/>
      <c r="G65" s="7"/>
      <c r="H65" s="7"/>
      <c r="I65" s="6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</row>
    <row r="66" spans="2:23" x14ac:dyDescent="0.2">
      <c r="B66" s="66">
        <f t="shared" ref="B66:B129" si="1">IF((ROW()/24)&lt;&gt;ROUND(ROW()/24,0),ROUND(ROW()/24,0),ROW()/24)</f>
        <v>3</v>
      </c>
      <c r="C66" t="str">
        <f>IF(E60="","","Data3=" &amp; IF(VLOOKUP(B60,'INI DATA'!$C$3:$AD$100,10,FALSE)="","",VLOOKUP(B60,'INI DATA'!$C$3:$AD$100,10,FALSE)))</f>
        <v>Data3=</v>
      </c>
      <c r="D66" s="65"/>
      <c r="E66" s="64"/>
      <c r="F66" s="7"/>
      <c r="G66" s="7"/>
      <c r="H66" s="7"/>
      <c r="I66" s="6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</row>
    <row r="67" spans="2:23" x14ac:dyDescent="0.2">
      <c r="B67" s="66">
        <f t="shared" si="1"/>
        <v>3</v>
      </c>
      <c r="C67" t="str">
        <f>IF(E60="","","Data3Label="&amp; IF(VLOOKUP(B60,'INI DATA'!$C$3:$AD$100,11,FALSE)&lt;&gt;"","""" &amp; VLOOKUP(B60,'INI DATA'!$C$3:$AD$100,11,FALSE)&amp;"""",""))</f>
        <v>Data3Label=</v>
      </c>
      <c r="D67" s="65"/>
      <c r="E67" s="64"/>
      <c r="F67" s="7"/>
      <c r="G67" s="7"/>
      <c r="H67" s="7"/>
      <c r="I67" s="6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</row>
    <row r="68" spans="2:23" x14ac:dyDescent="0.2">
      <c r="B68" s="66">
        <f t="shared" si="1"/>
        <v>3</v>
      </c>
      <c r="C68" t="str">
        <f>IF(E60="","","Data4=" &amp; IF(VLOOKUP(B60,'INI DATA'!$C$3:$AD$100,12,FALSE)="","",VLOOKUP(B60,'INI DATA'!$C$3:$AD$100,12,FALSE)))</f>
        <v>Data4=</v>
      </c>
      <c r="D68" s="65"/>
      <c r="E68" s="64"/>
      <c r="F68" s="7"/>
      <c r="G68" s="7"/>
      <c r="H68" s="7"/>
      <c r="I68" s="6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</row>
    <row r="69" spans="2:23" x14ac:dyDescent="0.2">
      <c r="B69" s="66">
        <f t="shared" si="1"/>
        <v>3</v>
      </c>
      <c r="C69" t="str">
        <f>IF(E60="","","Data4Label="&amp; IF(VLOOKUP(B60,'INI DATA'!$C$3:$AD$100,13,FALSE)&lt;&gt;"","""" &amp; VLOOKUP(B60,'INI DATA'!$C$3:$AD$100,13,FALSE)&amp;"""",""))</f>
        <v>Data4Label=</v>
      </c>
      <c r="D69" s="65"/>
      <c r="E69" s="64"/>
      <c r="F69" s="7"/>
      <c r="G69" s="7"/>
      <c r="H69" s="7"/>
      <c r="I69" s="6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</row>
    <row r="70" spans="2:23" x14ac:dyDescent="0.2">
      <c r="B70" s="66">
        <f t="shared" si="1"/>
        <v>3</v>
      </c>
      <c r="C70" t="str">
        <f>IF(E60="","","Data5=" &amp; IF(VLOOKUP(B60,'INI DATA'!$C$3:$AD$100,14,FALSE)="","",VLOOKUP(B60,'INI DATA'!$C$3:$AD$100,14,FALSE)))</f>
        <v>Data5=</v>
      </c>
      <c r="D70" s="65"/>
      <c r="E70" s="64"/>
      <c r="F70" s="7"/>
      <c r="G70" s="7"/>
      <c r="H70" s="7"/>
      <c r="I70" s="6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</row>
    <row r="71" spans="2:23" x14ac:dyDescent="0.2">
      <c r="B71" s="66">
        <f t="shared" si="1"/>
        <v>3</v>
      </c>
      <c r="C71" t="str">
        <f>IF(E60="","","Data5Label="&amp; IF(VLOOKUP(B60,'INI DATA'!$C$3:$AD$100,15,FALSE)&lt;&gt;"","""" &amp; VLOOKUP(B60,'INI DATA'!$C$3:$AD$100,15,FALSE)&amp;"""",""))</f>
        <v>Data5Label=</v>
      </c>
      <c r="D71" s="65"/>
      <c r="E71" s="64"/>
      <c r="F71" s="7"/>
      <c r="G71" s="7"/>
      <c r="H71" s="7"/>
      <c r="I71" s="6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</row>
    <row r="72" spans="2:23" x14ac:dyDescent="0.2">
      <c r="B72" s="66">
        <f t="shared" si="1"/>
        <v>3</v>
      </c>
      <c r="C72" t="str">
        <f>IF(E60="","","Data6=" &amp; IF(VLOOKUP(B60,'INI DATA'!$C$3:$AD$100,16,FALSE)="","",VLOOKUP(B60,'INI DATA'!$C$3:$AD$100,16,FALSE)))</f>
        <v>Data6=</v>
      </c>
      <c r="D72" s="65"/>
      <c r="E72" s="64"/>
      <c r="F72" s="7"/>
      <c r="G72" s="7"/>
      <c r="H72" s="7"/>
      <c r="I72" s="6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</row>
    <row r="73" spans="2:23" x14ac:dyDescent="0.2">
      <c r="B73" s="66">
        <f t="shared" si="1"/>
        <v>3</v>
      </c>
      <c r="C73" t="str">
        <f>IF(E60="","","Data6Label="&amp; IF(VLOOKUP(B60,'INI DATA'!$C$3:$AD$100,17,FALSE)&lt;&gt;"","""" &amp; VLOOKUP(B60,'INI DATA'!$C$3:$AD$100,17,FALSE)&amp;"""",""))</f>
        <v>Data6Label=</v>
      </c>
      <c r="D73" s="65"/>
      <c r="E73" s="64"/>
      <c r="F73" s="7"/>
      <c r="G73" s="7"/>
      <c r="H73" s="7"/>
      <c r="I73" s="6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</row>
    <row r="74" spans="2:23" x14ac:dyDescent="0.2">
      <c r="B74" s="66">
        <f t="shared" si="1"/>
        <v>3</v>
      </c>
      <c r="C74" t="str">
        <f>IF(E60="","","Data7=" &amp; IF(VLOOKUP(B62,'INI DATA'!$C$3:$AD$100,18,FALSE)="","",VLOOKUP(B62,'INI DATA'!$C$3:$AD$100,18,FALSE)))</f>
        <v>Data7=</v>
      </c>
      <c r="D74" s="65"/>
      <c r="E74" s="64"/>
      <c r="F74" s="7"/>
      <c r="G74" s="7"/>
      <c r="H74" s="7"/>
      <c r="I74" s="6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</row>
    <row r="75" spans="2:23" x14ac:dyDescent="0.2">
      <c r="B75" s="66">
        <f t="shared" si="1"/>
        <v>3</v>
      </c>
      <c r="C75" t="str">
        <f>IF(E60="","","Data7Label="&amp; IF(VLOOKUP(B60,'INI DATA'!$C$3:$AD$100,19,FALSE)&lt;&gt;"","""" &amp; VLOOKUP(B60,'INI DATA'!$C$3:$AD$100,19,FALSE)&amp;"""",""))</f>
        <v>Data7Label=</v>
      </c>
      <c r="D75" s="65"/>
      <c r="E75" s="64"/>
      <c r="F75" s="7"/>
      <c r="G75" s="7"/>
      <c r="H75" s="7"/>
      <c r="I75" s="6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</row>
    <row r="76" spans="2:23" x14ac:dyDescent="0.2">
      <c r="B76" s="66">
        <f t="shared" si="1"/>
        <v>3</v>
      </c>
      <c r="C76" t="str">
        <f>IF(E60="","","Data8=" &amp; IF(VLOOKUP(B62,'INI DATA'!$C$3:$AD$100,20,FALSE)="","",VLOOKUP(B62,'INI DATA'!$C$3:$AD$100,20,FALSE)))</f>
        <v>Data8=</v>
      </c>
      <c r="D76" s="65"/>
      <c r="E76" s="64"/>
      <c r="F76" s="7"/>
      <c r="G76" s="7"/>
      <c r="H76" s="7"/>
      <c r="I76" s="6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</row>
    <row r="77" spans="2:23" x14ac:dyDescent="0.2">
      <c r="B77" s="66">
        <f t="shared" si="1"/>
        <v>3</v>
      </c>
      <c r="C77" t="str">
        <f>IF(E60="","","Data8Label="&amp; IF(VLOOKUP(B60,'INI DATA'!$C$3:$AD$100,21,FALSE)&lt;&gt;"","""" &amp; VLOOKUP(B60,'INI DATA'!$C$3:$AD$100,21,FALSE)&amp;"""",""))</f>
        <v>Data8Label=</v>
      </c>
      <c r="D77" s="65"/>
      <c r="E77" s="64"/>
      <c r="F77" s="7"/>
      <c r="G77" s="7"/>
      <c r="H77" s="7"/>
      <c r="I77" s="6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</row>
    <row r="78" spans="2:23" x14ac:dyDescent="0.2">
      <c r="B78" s="66">
        <f t="shared" si="1"/>
        <v>3</v>
      </c>
      <c r="C78" t="str">
        <f>IF(E60="","","Data9=" &amp; IF(VLOOKUP(B62,'INI DATA'!$C$3:$AD$100,22,FALSE)="","",VLOOKUP(B62,'INI DATA'!$C$3:$AD$100,22,FALSE)))</f>
        <v>Data9=</v>
      </c>
      <c r="D78" s="65"/>
      <c r="E78" s="64"/>
      <c r="F78" s="7"/>
      <c r="G78" s="7"/>
      <c r="H78" s="7"/>
      <c r="I78" s="6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</row>
    <row r="79" spans="2:23" x14ac:dyDescent="0.2">
      <c r="B79" s="66">
        <f t="shared" si="1"/>
        <v>3</v>
      </c>
      <c r="C79" t="str">
        <f>IF(E60="","","Data9Label="&amp; IF(VLOOKUP(B60,'INI DATA'!$C$3:$AD$100,23,FALSE)&lt;&gt;"","""" &amp; VLOOKUP(B60,'INI DATA'!$C$3:$AD$100,23,FALSE)&amp;"""",""))</f>
        <v>Data9Label=</v>
      </c>
      <c r="D79" s="65"/>
      <c r="E79" s="64"/>
      <c r="F79" s="7"/>
      <c r="G79" s="7"/>
      <c r="H79" s="7"/>
      <c r="I79" s="6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</row>
    <row r="80" spans="2:23" x14ac:dyDescent="0.2">
      <c r="B80" s="66">
        <f t="shared" si="1"/>
        <v>3</v>
      </c>
      <c r="C80" t="str">
        <f>IF(E60="","","Data10=" &amp; IF(VLOOKUP(B62,'INI DATA'!$C$3:$AD$100,24,FALSE)="","",VLOOKUP(B62,'INI DATA'!$C$3:$AD$100,24,FALSE)))</f>
        <v>Data10=</v>
      </c>
      <c r="D80" s="65"/>
      <c r="E80" s="64"/>
      <c r="F80" s="7"/>
      <c r="G80" s="7"/>
      <c r="H80" s="7"/>
      <c r="I80" s="6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</row>
    <row r="81" spans="2:23" x14ac:dyDescent="0.2">
      <c r="B81" s="66">
        <f t="shared" si="1"/>
        <v>3</v>
      </c>
      <c r="C81" t="str">
        <f>IF(E60="","","Data10Label="&amp; IF(VLOOKUP(B60,'INI DATA'!$C$3:$AD$100,25,FALSE)&lt;&gt;"","""" &amp; VLOOKUP(B60,'INI DATA'!$C$3:$AD$100,25,FALSE)&amp;"""",""))</f>
        <v>Data10Label=</v>
      </c>
      <c r="D81" s="65"/>
      <c r="E81" s="64"/>
      <c r="F81" s="7"/>
      <c r="G81" s="7"/>
      <c r="H81" s="7"/>
      <c r="I81" s="6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</row>
    <row r="82" spans="2:23" x14ac:dyDescent="0.2">
      <c r="B82" s="66">
        <f t="shared" si="1"/>
        <v>3</v>
      </c>
      <c r="C82" t="str">
        <f>IF(E60="","","Timer=" &amp; IF(VLOOKUP(B60,'INI DATA'!$C$3:$AF$100,4,FALSE)="","",VLOOKUP(B60,'INI DATA'!$C$3:$AF$100,4,FALSE)))</f>
        <v>Timer=</v>
      </c>
      <c r="D82" s="65"/>
      <c r="E82" s="64"/>
      <c r="F82" s="7"/>
      <c r="G82" s="7"/>
      <c r="H82" s="7"/>
      <c r="I82" s="6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</row>
    <row r="83" spans="2:23" x14ac:dyDescent="0.2">
      <c r="B83" s="66">
        <f t="shared" si="1"/>
        <v>3</v>
      </c>
      <c r="C83" t="str">
        <f>IF(E60="","","PurgeDays=" &amp; IF(VLOOKUP(B60,'INI DATA'!$C$3:$AD$100,7,FALSE)&lt;&gt;"",VLOOKUP(B60,'INI DATA'!$C$3:$AD$100,26,FALSE),""))</f>
        <v>PurgeDays=</v>
      </c>
      <c r="D83" s="65"/>
      <c r="E83" s="64"/>
      <c r="F83" s="7"/>
      <c r="G83" s="7"/>
      <c r="H83" s="7"/>
      <c r="I83" s="6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2:23" x14ac:dyDescent="0.2">
      <c r="B84" s="66">
        <f t="shared" si="1"/>
        <v>4</v>
      </c>
      <c r="C84" t="str">
        <f>IF(E84="","","[DBTable" &amp; VLOOKUP(B84,'INI DATA'!$C$3:$AF$99,1,FALSE) &amp; "]")</f>
        <v>[DBTable4]</v>
      </c>
      <c r="D84" s="65"/>
      <c r="E84" s="64" t="str">
        <f>IF(VLOOKUP(B84,'INI DATA'!$C$3:$AD$100,5,FALSE)="","","used")</f>
        <v>used</v>
      </c>
      <c r="F84" s="7"/>
      <c r="G84" s="7"/>
      <c r="H84" s="7"/>
      <c r="I84" s="6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</row>
    <row r="85" spans="2:23" x14ac:dyDescent="0.2">
      <c r="B85" s="66">
        <f t="shared" si="1"/>
        <v>4</v>
      </c>
      <c r="C85" t="str">
        <f>IF(E84="","","Name=" &amp; IF(VLOOKUP(B84,'INI DATA'!$C$3:$AD$100,5,FALSE)="","",VLOOKUP(B84,'INI DATA'!$C$3:$AD$100,2,FALSE)&amp;"-"&amp;VLOOKUP(B84,'INI DATA'!$C$3:$AD$100,5,FALSE)))</f>
        <v>Name=Energy-Gas</v>
      </c>
      <c r="D85" s="65"/>
      <c r="E85" s="64"/>
      <c r="F85" s="7"/>
      <c r="G85" s="7"/>
      <c r="H85" s="7"/>
      <c r="I85" s="6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</row>
    <row r="86" spans="2:23" x14ac:dyDescent="0.2">
      <c r="B86" s="66">
        <f t="shared" si="1"/>
        <v>4</v>
      </c>
      <c r="C86" t="str">
        <f>IF(E84="","","Data1=" &amp; IF(VLOOKUP(B84,'INI DATA'!$C$3:$AD$100,6,FALSE)="",0,VLOOKUP(B84,'INI DATA'!$C$3:$AD$100,6,FALSE)))</f>
        <v>Data1=$dtnr:144||1</v>
      </c>
      <c r="D86" s="65"/>
      <c r="E86" s="64"/>
      <c r="F86" s="7"/>
      <c r="G86" s="7"/>
      <c r="H86" s="7"/>
      <c r="I86" s="6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</row>
    <row r="87" spans="2:23" x14ac:dyDescent="0.2">
      <c r="B87" s="66">
        <f t="shared" si="1"/>
        <v>4</v>
      </c>
      <c r="C87" t="str">
        <f>IF(E84="","","Data1Label="&amp; IF(VLOOKUP(B84,'INI DATA'!$C$3:$AD$100,7,FALSE)&lt;&gt;"","""" &amp; VLOOKUP(B84,'INI DATA'!$C$3:$AD$100,7,FALSE)&amp;"""",""))</f>
        <v>Data1Label="Gas"</v>
      </c>
      <c r="D87" s="65"/>
      <c r="E87" s="64"/>
      <c r="F87" s="7"/>
      <c r="G87" s="7"/>
      <c r="H87" s="7"/>
      <c r="I87" s="6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</row>
    <row r="88" spans="2:23" x14ac:dyDescent="0.2">
      <c r="B88" s="66">
        <f t="shared" si="1"/>
        <v>4</v>
      </c>
      <c r="C88" t="str">
        <f>IF(E84="","","Data2=" &amp; IF(VLOOKUP(B84,'INI DATA'!$C$3:$AD$100,8,FALSE)="","",VLOOKUP(B84,'INI DATA'!$C$3:$AD$100,8,FALSE)))</f>
        <v>Data2=</v>
      </c>
      <c r="D88" s="65"/>
      <c r="E88" s="64"/>
      <c r="F88" s="7"/>
      <c r="G88" s="7"/>
      <c r="H88" s="7"/>
      <c r="I88" s="6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</row>
    <row r="89" spans="2:23" x14ac:dyDescent="0.2">
      <c r="B89" s="66">
        <f t="shared" si="1"/>
        <v>4</v>
      </c>
      <c r="C89" t="str">
        <f>IF(E84="","","Data2Label="&amp; IF(VLOOKUP(B84,'INI DATA'!$C$3:$AD$100,9,FALSE)&lt;&gt;"","""" &amp; VLOOKUP(B84,'INI DATA'!$C$3:$AD$100,9,FALSE)&amp;"""",""))</f>
        <v>Data2Label=</v>
      </c>
      <c r="D89" s="65"/>
      <c r="E89" s="64"/>
      <c r="F89" s="7"/>
      <c r="G89" s="7"/>
      <c r="H89" s="7"/>
      <c r="I89" s="6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</row>
    <row r="90" spans="2:23" x14ac:dyDescent="0.2">
      <c r="B90" s="66">
        <f t="shared" si="1"/>
        <v>4</v>
      </c>
      <c r="C90" t="str">
        <f>IF(E84="","","Data3=" &amp; IF(VLOOKUP(B84,'INI DATA'!$C$3:$AD$100,10,FALSE)="","",VLOOKUP(B84,'INI DATA'!$C$3:$AD$100,10,FALSE)))</f>
        <v>Data3=</v>
      </c>
      <c r="D90" s="65"/>
      <c r="E90" s="64"/>
      <c r="F90" s="7"/>
      <c r="G90" s="7"/>
      <c r="H90" s="7"/>
      <c r="I90" s="6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</row>
    <row r="91" spans="2:23" x14ac:dyDescent="0.2">
      <c r="B91" s="66">
        <f t="shared" si="1"/>
        <v>4</v>
      </c>
      <c r="C91" t="str">
        <f>IF(E84="","","Data3Label="&amp; IF(VLOOKUP(B84,'INI DATA'!$C$3:$AD$100,11,FALSE)&lt;&gt;"","""" &amp; VLOOKUP(B84,'INI DATA'!$C$3:$AD$100,11,FALSE)&amp;"""",""))</f>
        <v>Data3Label=</v>
      </c>
      <c r="D91" s="65"/>
      <c r="E91" s="64"/>
      <c r="F91" s="7"/>
      <c r="G91" s="7"/>
      <c r="H91" s="7"/>
      <c r="I91" s="6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</row>
    <row r="92" spans="2:23" x14ac:dyDescent="0.2">
      <c r="B92" s="66">
        <f t="shared" si="1"/>
        <v>4</v>
      </c>
      <c r="C92" t="str">
        <f>IF(E84="","","Data4=" &amp; IF(VLOOKUP(B84,'INI DATA'!$C$3:$AD$100,12,FALSE)="","",VLOOKUP(B84,'INI DATA'!$C$3:$AD$100,12,FALSE)))</f>
        <v>Data4=</v>
      </c>
      <c r="D92" s="65"/>
      <c r="E92" s="64"/>
      <c r="F92" s="7"/>
      <c r="G92" s="7"/>
      <c r="H92" s="7"/>
      <c r="I92" s="6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</row>
    <row r="93" spans="2:23" x14ac:dyDescent="0.2">
      <c r="B93" s="66">
        <f t="shared" si="1"/>
        <v>4</v>
      </c>
      <c r="C93" t="str">
        <f>IF(E84="","","Data4Label="&amp; IF(VLOOKUP(B84,'INI DATA'!$C$3:$AD$100,13,FALSE)&lt;&gt;"","""" &amp; VLOOKUP(B84,'INI DATA'!$C$3:$AD$100,13,FALSE)&amp;"""",""))</f>
        <v>Data4Label=</v>
      </c>
      <c r="D93" s="65"/>
      <c r="E93" s="64"/>
      <c r="F93" s="7"/>
      <c r="G93" s="7"/>
      <c r="H93" s="7"/>
      <c r="I93" s="6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</row>
    <row r="94" spans="2:23" x14ac:dyDescent="0.2">
      <c r="B94" s="66">
        <f t="shared" si="1"/>
        <v>4</v>
      </c>
      <c r="C94" t="str">
        <f>IF(E84="","","Data5=" &amp; IF(VLOOKUP(B84,'INI DATA'!$C$3:$AD$100,14,FALSE)="","",VLOOKUP(B84,'INI DATA'!$C$3:$AD$100,14,FALSE)))</f>
        <v>Data5=</v>
      </c>
      <c r="D94" s="65"/>
      <c r="E94" s="64"/>
      <c r="F94" s="7"/>
      <c r="G94" s="7"/>
      <c r="H94" s="7"/>
      <c r="I94" s="6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</row>
    <row r="95" spans="2:23" x14ac:dyDescent="0.2">
      <c r="B95" s="66">
        <f t="shared" si="1"/>
        <v>4</v>
      </c>
      <c r="C95" t="str">
        <f>IF(E84="","","Data5Label="&amp; IF(VLOOKUP(B84,'INI DATA'!$C$3:$AD$100,15,FALSE)&lt;&gt;"","""" &amp; VLOOKUP(B84,'INI DATA'!$C$3:$AD$100,15,FALSE)&amp;"""",""))</f>
        <v>Data5Label=</v>
      </c>
      <c r="D95" s="65"/>
      <c r="E95" s="64"/>
      <c r="F95" s="7"/>
      <c r="G95" s="7"/>
      <c r="H95" s="7"/>
      <c r="I95" s="6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</row>
    <row r="96" spans="2:23" x14ac:dyDescent="0.2">
      <c r="B96" s="66">
        <f t="shared" si="1"/>
        <v>4</v>
      </c>
      <c r="C96" t="str">
        <f>IF(E84="","","Data6=" &amp; IF(VLOOKUP(B84,'INI DATA'!$C$3:$AD$100,16,FALSE)="","",VLOOKUP(B84,'INI DATA'!$C$3:$AD$100,16,FALSE)))</f>
        <v>Data6=</v>
      </c>
      <c r="D96" s="65"/>
      <c r="E96" s="64"/>
      <c r="F96" s="7"/>
      <c r="G96" s="7"/>
      <c r="H96" s="7"/>
      <c r="I96" s="6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</row>
    <row r="97" spans="2:23" x14ac:dyDescent="0.2">
      <c r="B97" s="66">
        <f t="shared" si="1"/>
        <v>4</v>
      </c>
      <c r="C97" t="str">
        <f>IF(E84="","","Data6Label="&amp; IF(VLOOKUP(B84,'INI DATA'!$C$3:$AD$100,17,FALSE)&lt;&gt;"","""" &amp; VLOOKUP(B84,'INI DATA'!$C$3:$AD$100,17,FALSE)&amp;"""",""))</f>
        <v>Data6Label=</v>
      </c>
      <c r="D97" s="65"/>
      <c r="E97" s="64"/>
      <c r="F97" s="7"/>
      <c r="G97" s="7"/>
      <c r="H97" s="7"/>
      <c r="I97" s="6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</row>
    <row r="98" spans="2:23" x14ac:dyDescent="0.2">
      <c r="B98" s="66">
        <f t="shared" si="1"/>
        <v>4</v>
      </c>
      <c r="C98" t="str">
        <f>IF(E84="","","Data7=" &amp; IF(VLOOKUP(B86,'INI DATA'!$C$3:$AD$100,18,FALSE)="","",VLOOKUP(B86,'INI DATA'!$C$3:$AD$100,18,FALSE)))</f>
        <v>Data7=</v>
      </c>
      <c r="D98" s="65"/>
      <c r="E98" s="64"/>
      <c r="F98" s="7"/>
      <c r="G98" s="7"/>
      <c r="H98" s="7"/>
      <c r="I98" s="6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</row>
    <row r="99" spans="2:23" x14ac:dyDescent="0.2">
      <c r="B99" s="66">
        <f t="shared" si="1"/>
        <v>4</v>
      </c>
      <c r="C99" t="str">
        <f>IF(E84="","","Data7Label="&amp; IF(VLOOKUP(B84,'INI DATA'!$C$3:$AD$100,19,FALSE)&lt;&gt;"","""" &amp; VLOOKUP(B84,'INI DATA'!$C$3:$AD$100,19,FALSE)&amp;"""",""))</f>
        <v>Data7Label=</v>
      </c>
      <c r="D99" s="65"/>
      <c r="E99" s="64"/>
      <c r="F99" s="7"/>
      <c r="G99" s="7"/>
      <c r="H99" s="7"/>
      <c r="I99" s="6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</row>
    <row r="100" spans="2:23" x14ac:dyDescent="0.2">
      <c r="B100" s="66">
        <f t="shared" si="1"/>
        <v>4</v>
      </c>
      <c r="C100" t="str">
        <f>IF(E84="","","Data8=" &amp; IF(VLOOKUP(B86,'INI DATA'!$C$3:$AD$100,20,FALSE)="","",VLOOKUP(B86,'INI DATA'!$C$3:$AD$100,20,FALSE)))</f>
        <v>Data8=</v>
      </c>
      <c r="D100" s="65"/>
      <c r="E100" s="64"/>
      <c r="F100" s="7"/>
      <c r="G100" s="7"/>
      <c r="H100" s="7"/>
      <c r="I100" s="6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</row>
    <row r="101" spans="2:23" x14ac:dyDescent="0.2">
      <c r="B101" s="66">
        <f t="shared" si="1"/>
        <v>4</v>
      </c>
      <c r="C101" t="str">
        <f>IF(E84="","","Data8Label="&amp; IF(VLOOKUP(B84,'INI DATA'!$C$3:$AD$100,21,FALSE)&lt;&gt;"","""" &amp; VLOOKUP(B84,'INI DATA'!$C$3:$AD$100,21,FALSE)&amp;"""",""))</f>
        <v>Data8Label=</v>
      </c>
      <c r="D101" s="65"/>
      <c r="E101" s="64"/>
      <c r="F101" s="7"/>
      <c r="G101" s="7"/>
      <c r="H101" s="7"/>
      <c r="I101" s="6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</row>
    <row r="102" spans="2:23" x14ac:dyDescent="0.2">
      <c r="B102" s="66">
        <f t="shared" si="1"/>
        <v>4</v>
      </c>
      <c r="C102" t="str">
        <f>IF(E84="","","Data9=" &amp; IF(VLOOKUP(B86,'INI DATA'!$C$3:$AD$100,22,FALSE)="","",VLOOKUP(B86,'INI DATA'!$C$3:$AD$100,22,FALSE)))</f>
        <v>Data9=</v>
      </c>
      <c r="D102" s="65"/>
      <c r="E102" s="64"/>
      <c r="F102" s="7"/>
      <c r="G102" s="7"/>
      <c r="H102" s="7"/>
      <c r="I102" s="6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</row>
    <row r="103" spans="2:23" x14ac:dyDescent="0.2">
      <c r="B103" s="66">
        <f t="shared" si="1"/>
        <v>4</v>
      </c>
      <c r="C103" t="str">
        <f>IF(E84="","","Data9Label="&amp; IF(VLOOKUP(B84,'INI DATA'!$C$3:$AD$100,23,FALSE)&lt;&gt;"","""" &amp; VLOOKUP(B84,'INI DATA'!$C$3:$AD$100,23,FALSE)&amp;"""",""))</f>
        <v>Data9Label=</v>
      </c>
      <c r="D103" s="65"/>
      <c r="E103" s="64"/>
      <c r="F103" s="7"/>
      <c r="G103" s="7"/>
      <c r="H103" s="7"/>
      <c r="I103" s="6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2:23" x14ac:dyDescent="0.2">
      <c r="B104" s="66">
        <f t="shared" si="1"/>
        <v>4</v>
      </c>
      <c r="C104" t="str">
        <f>IF(E84="","","Data10=" &amp; IF(VLOOKUP(B86,'INI DATA'!$C$3:$AD$100,24,FALSE)="","",VLOOKUP(B86,'INI DATA'!$C$3:$AD$100,24,FALSE)))</f>
        <v>Data10=</v>
      </c>
      <c r="D104" s="65"/>
      <c r="E104" s="64"/>
      <c r="F104" s="7"/>
      <c r="G104" s="7"/>
      <c r="H104" s="7"/>
      <c r="I104" s="6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</row>
    <row r="105" spans="2:23" x14ac:dyDescent="0.2">
      <c r="B105" s="66">
        <f t="shared" si="1"/>
        <v>4</v>
      </c>
      <c r="C105" t="str">
        <f>IF(E84="","","Data10Label="&amp; IF(VLOOKUP(B84,'INI DATA'!$C$3:$AD$100,25,FALSE)&lt;&gt;"","""" &amp; VLOOKUP(B84,'INI DATA'!$C$3:$AD$100,25,FALSE)&amp;"""",""))</f>
        <v>Data10Label=</v>
      </c>
      <c r="D105" s="65"/>
      <c r="E105" s="64"/>
      <c r="F105" s="7"/>
      <c r="G105" s="7"/>
      <c r="H105" s="7"/>
      <c r="I105" s="6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</row>
    <row r="106" spans="2:23" x14ac:dyDescent="0.2">
      <c r="B106" s="66">
        <f t="shared" si="1"/>
        <v>4</v>
      </c>
      <c r="C106" t="str">
        <f>IF(E84="","","Timer=" &amp; IF(VLOOKUP(B84,'INI DATA'!$C$3:$AF$100,4,FALSE)="","",VLOOKUP(B84,'INI DATA'!$C$3:$AF$100,4,FALSE)))</f>
        <v>Timer=16</v>
      </c>
      <c r="D106" s="65"/>
      <c r="E106" s="64"/>
      <c r="F106" s="7"/>
      <c r="G106" s="7"/>
      <c r="H106" s="7"/>
      <c r="I106" s="6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</row>
    <row r="107" spans="2:23" x14ac:dyDescent="0.2">
      <c r="B107" s="66">
        <f t="shared" si="1"/>
        <v>4</v>
      </c>
      <c r="C107" t="str">
        <f>IF(E84="","","PurgeDays=" &amp; IF(VLOOKUP(B84,'INI DATA'!$C$3:$AD$100,7,FALSE)&lt;&gt;"",VLOOKUP(B84,'INI DATA'!$C$3:$AD$100,26,FALSE),""))</f>
        <v>PurgeDays=</v>
      </c>
      <c r="D107" s="65"/>
      <c r="E107" s="64"/>
      <c r="F107" s="7"/>
      <c r="G107" s="7"/>
      <c r="H107" s="7"/>
      <c r="I107" s="6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</row>
    <row r="108" spans="2:23" x14ac:dyDescent="0.2">
      <c r="B108" s="66">
        <f t="shared" si="1"/>
        <v>5</v>
      </c>
      <c r="C108" t="str">
        <f>IF(E108="","","[DBTable" &amp; VLOOKUP(B108,'INI DATA'!$C$3:$AF$99,1,FALSE) &amp; "]")</f>
        <v>[DBTable5]</v>
      </c>
      <c r="D108" s="65"/>
      <c r="E108" s="64" t="str">
        <f>IF(VLOOKUP(B108,'INI DATA'!$C$3:$AD$100,5,FALSE)="","","used")</f>
        <v>used</v>
      </c>
      <c r="F108" s="7"/>
      <c r="G108" s="7"/>
      <c r="H108" s="7"/>
      <c r="I108" s="6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</row>
    <row r="109" spans="2:23" x14ac:dyDescent="0.2">
      <c r="B109" s="66">
        <f t="shared" si="1"/>
        <v>5</v>
      </c>
      <c r="C109" t="str">
        <f>IF(E108="","","Name=" &amp; IF(VLOOKUP(B108,'INI DATA'!$C$3:$AD$100,5,FALSE)="","",VLOOKUP(B108,'INI DATA'!$C$3:$AD$100,2,FALSE)&amp;"-"&amp;VLOOKUP(B108,'INI DATA'!$C$3:$AD$100,5,FALSE)))</f>
        <v>Name=Energy-Water</v>
      </c>
      <c r="D109" s="65"/>
      <c r="E109" s="64"/>
      <c r="F109" s="7"/>
      <c r="G109" s="7"/>
      <c r="H109" s="7"/>
      <c r="I109" s="6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</row>
    <row r="110" spans="2:23" x14ac:dyDescent="0.2">
      <c r="B110" s="66">
        <f t="shared" si="1"/>
        <v>5</v>
      </c>
      <c r="C110" t="str">
        <f>IF(E108="","","Data1=" &amp; IF(VLOOKUP(B108,'INI DATA'!$C$3:$AD$100,6,FALSE)="",0,VLOOKUP(B108,'INI DATA'!$C$3:$AD$100,6,FALSE)))</f>
        <v>Data1=$dtnr:146||1</v>
      </c>
      <c r="D110" s="65"/>
      <c r="E110" s="64"/>
      <c r="F110" s="7"/>
      <c r="G110" s="7"/>
      <c r="H110" s="7"/>
      <c r="I110" s="6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</row>
    <row r="111" spans="2:23" x14ac:dyDescent="0.2">
      <c r="B111" s="66">
        <f t="shared" si="1"/>
        <v>5</v>
      </c>
      <c r="C111" t="str">
        <f>IF(E108="","","Data1Label="&amp; IF(VLOOKUP(B108,'INI DATA'!$C$3:$AD$100,7,FALSE)&lt;&gt;"","""" &amp; VLOOKUP(B108,'INI DATA'!$C$3:$AD$100,7,FALSE)&amp;"""",""))</f>
        <v>Data1Label="Water"</v>
      </c>
      <c r="D111" s="65"/>
      <c r="E111" s="64"/>
      <c r="F111" s="7"/>
      <c r="G111" s="7"/>
      <c r="H111" s="7"/>
      <c r="I111" s="6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</row>
    <row r="112" spans="2:23" x14ac:dyDescent="0.2">
      <c r="B112" s="66">
        <f t="shared" si="1"/>
        <v>5</v>
      </c>
      <c r="C112" t="str">
        <f>IF(E108="","","Data2=" &amp; IF(VLOOKUP(B108,'INI DATA'!$C$3:$AD$100,8,FALSE)="","",VLOOKUP(B108,'INI DATA'!$C$3:$AD$100,8,FALSE)))</f>
        <v>Data2=</v>
      </c>
      <c r="D112" s="65"/>
      <c r="E112" s="64"/>
      <c r="F112" s="7"/>
      <c r="G112" s="7"/>
      <c r="H112" s="7"/>
      <c r="I112" s="6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</row>
    <row r="113" spans="2:23" x14ac:dyDescent="0.2">
      <c r="B113" s="66">
        <f t="shared" si="1"/>
        <v>5</v>
      </c>
      <c r="C113" t="str">
        <f>IF(E108="","","Data2Label="&amp; IF(VLOOKUP(B108,'INI DATA'!$C$3:$AD$100,9,FALSE)&lt;&gt;"","""" &amp; VLOOKUP(B108,'INI DATA'!$C$3:$AD$100,9,FALSE)&amp;"""",""))</f>
        <v>Data2Label=</v>
      </c>
      <c r="D113" s="65"/>
      <c r="E113" s="64"/>
      <c r="F113" s="7"/>
      <c r="G113" s="7"/>
      <c r="H113" s="7"/>
      <c r="I113" s="6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</row>
    <row r="114" spans="2:23" x14ac:dyDescent="0.2">
      <c r="B114" s="66">
        <f t="shared" si="1"/>
        <v>5</v>
      </c>
      <c r="C114" t="str">
        <f>IF(E108="","","Data3=" &amp; IF(VLOOKUP(B108,'INI DATA'!$C$3:$AD$100,10,FALSE)="","",VLOOKUP(B108,'INI DATA'!$C$3:$AD$100,10,FALSE)))</f>
        <v>Data3=</v>
      </c>
      <c r="D114" s="65"/>
      <c r="E114" s="64"/>
      <c r="F114" s="7"/>
      <c r="G114" s="7"/>
      <c r="H114" s="7"/>
      <c r="I114" s="6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</row>
    <row r="115" spans="2:23" x14ac:dyDescent="0.2">
      <c r="B115" s="66">
        <f t="shared" si="1"/>
        <v>5</v>
      </c>
      <c r="C115" t="str">
        <f>IF(E108="","","Data3Label="&amp; IF(VLOOKUP(B108,'INI DATA'!$C$3:$AD$100,11,FALSE)&lt;&gt;"","""" &amp; VLOOKUP(B108,'INI DATA'!$C$3:$AD$100,11,FALSE)&amp;"""",""))</f>
        <v>Data3Label=</v>
      </c>
      <c r="D115" s="65"/>
      <c r="E115" s="64"/>
      <c r="F115" s="7"/>
      <c r="G115" s="7"/>
      <c r="H115" s="7"/>
      <c r="I115" s="6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</row>
    <row r="116" spans="2:23" x14ac:dyDescent="0.2">
      <c r="B116" s="66">
        <f t="shared" si="1"/>
        <v>5</v>
      </c>
      <c r="C116" t="str">
        <f>IF(E108="","","Data4=" &amp; IF(VLOOKUP(B108,'INI DATA'!$C$3:$AD$100,12,FALSE)="","",VLOOKUP(B108,'INI DATA'!$C$3:$AD$100,12,FALSE)))</f>
        <v>Data4=</v>
      </c>
      <c r="D116" s="65"/>
      <c r="E116" s="64"/>
      <c r="F116" s="7"/>
      <c r="G116" s="7"/>
      <c r="H116" s="7"/>
      <c r="I116" s="6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</row>
    <row r="117" spans="2:23" x14ac:dyDescent="0.2">
      <c r="B117" s="66">
        <f t="shared" si="1"/>
        <v>5</v>
      </c>
      <c r="C117" t="str">
        <f>IF(E108="","","Data4Label="&amp; IF(VLOOKUP(B108,'INI DATA'!$C$3:$AD$100,13,FALSE)&lt;&gt;"","""" &amp; VLOOKUP(B108,'INI DATA'!$C$3:$AD$100,13,FALSE)&amp;"""",""))</f>
        <v>Data4Label=</v>
      </c>
      <c r="D117" s="65"/>
      <c r="E117" s="64"/>
      <c r="F117" s="7"/>
      <c r="G117" s="7"/>
      <c r="H117" s="7"/>
      <c r="I117" s="6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</row>
    <row r="118" spans="2:23" x14ac:dyDescent="0.2">
      <c r="B118" s="66">
        <f t="shared" si="1"/>
        <v>5</v>
      </c>
      <c r="C118" t="str">
        <f>IF(E108="","","Data5=" &amp; IF(VLOOKUP(B108,'INI DATA'!$C$3:$AD$100,14,FALSE)="","",VLOOKUP(B108,'INI DATA'!$C$3:$AD$100,14,FALSE)))</f>
        <v>Data5=</v>
      </c>
      <c r="D118" s="65"/>
      <c r="E118" s="64"/>
      <c r="F118" s="7"/>
      <c r="G118" s="7"/>
      <c r="H118" s="7"/>
      <c r="I118" s="6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</row>
    <row r="119" spans="2:23" x14ac:dyDescent="0.2">
      <c r="B119" s="66">
        <f t="shared" si="1"/>
        <v>5</v>
      </c>
      <c r="C119" t="str">
        <f>IF(E108="","","Data5Label="&amp; IF(VLOOKUP(B108,'INI DATA'!$C$3:$AD$100,15,FALSE)&lt;&gt;"","""" &amp; VLOOKUP(B108,'INI DATA'!$C$3:$AD$100,15,FALSE)&amp;"""",""))</f>
        <v>Data5Label=</v>
      </c>
      <c r="D119" s="65"/>
      <c r="E119" s="64"/>
      <c r="F119" s="7"/>
      <c r="G119" s="7"/>
      <c r="H119" s="7"/>
      <c r="I119" s="6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</row>
    <row r="120" spans="2:23" x14ac:dyDescent="0.2">
      <c r="B120" s="66">
        <f t="shared" si="1"/>
        <v>5</v>
      </c>
      <c r="C120" t="str">
        <f>IF(E108="","","Data6=" &amp; IF(VLOOKUP(B108,'INI DATA'!$C$3:$AD$100,16,FALSE)="","",VLOOKUP(B108,'INI DATA'!$C$3:$AD$100,16,FALSE)))</f>
        <v>Data6=</v>
      </c>
      <c r="D120" s="65"/>
      <c r="E120" s="64"/>
      <c r="F120" s="7"/>
      <c r="G120" s="7"/>
      <c r="H120" s="7"/>
      <c r="I120" s="6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</row>
    <row r="121" spans="2:23" x14ac:dyDescent="0.2">
      <c r="B121" s="66">
        <f t="shared" si="1"/>
        <v>5</v>
      </c>
      <c r="C121" t="str">
        <f>IF(E108="","","Data6Label="&amp; IF(VLOOKUP(B108,'INI DATA'!$C$3:$AD$100,17,FALSE)&lt;&gt;"","""" &amp; VLOOKUP(B108,'INI DATA'!$C$3:$AD$100,17,FALSE)&amp;"""",""))</f>
        <v>Data6Label=</v>
      </c>
      <c r="D121" s="65"/>
      <c r="E121" s="64"/>
      <c r="F121" s="7"/>
      <c r="G121" s="7"/>
      <c r="H121" s="7"/>
      <c r="I121" s="6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</row>
    <row r="122" spans="2:23" x14ac:dyDescent="0.2">
      <c r="B122" s="66">
        <f t="shared" si="1"/>
        <v>5</v>
      </c>
      <c r="C122" t="str">
        <f>IF(E108="","","Data7=" &amp; IF(VLOOKUP(B110,'INI DATA'!$C$3:$AD$100,18,FALSE)="","",VLOOKUP(B110,'INI DATA'!$C$3:$AD$100,18,FALSE)))</f>
        <v>Data7=</v>
      </c>
      <c r="D122" s="65"/>
      <c r="E122" s="64"/>
      <c r="F122" s="7"/>
      <c r="G122" s="7"/>
      <c r="H122" s="7"/>
      <c r="I122" s="6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</row>
    <row r="123" spans="2:23" x14ac:dyDescent="0.2">
      <c r="B123" s="66">
        <f t="shared" si="1"/>
        <v>5</v>
      </c>
      <c r="C123" t="str">
        <f>IF(E108="","","Data7Label="&amp; IF(VLOOKUP(B108,'INI DATA'!$C$3:$AD$100,19,FALSE)&lt;&gt;"","""" &amp; VLOOKUP(B108,'INI DATA'!$C$3:$AD$100,19,FALSE)&amp;"""",""))</f>
        <v>Data7Label=</v>
      </c>
      <c r="D123" s="65"/>
      <c r="E123" s="64"/>
      <c r="F123" s="7"/>
      <c r="G123" s="7"/>
      <c r="H123" s="7"/>
      <c r="I123" s="6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</row>
    <row r="124" spans="2:23" x14ac:dyDescent="0.2">
      <c r="B124" s="66">
        <f t="shared" si="1"/>
        <v>5</v>
      </c>
      <c r="C124" t="str">
        <f>IF(E108="","","Data8=" &amp; IF(VLOOKUP(B110,'INI DATA'!$C$3:$AD$100,20,FALSE)="","",VLOOKUP(B110,'INI DATA'!$C$3:$AD$100,20,FALSE)))</f>
        <v>Data8=</v>
      </c>
      <c r="D124" s="65"/>
      <c r="E124" s="64"/>
      <c r="F124" s="7"/>
      <c r="G124" s="7"/>
      <c r="H124" s="7"/>
      <c r="I124" s="6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</row>
    <row r="125" spans="2:23" x14ac:dyDescent="0.2">
      <c r="B125" s="66">
        <f t="shared" si="1"/>
        <v>5</v>
      </c>
      <c r="C125" t="str">
        <f>IF(E108="","","Data8Label="&amp; IF(VLOOKUP(B108,'INI DATA'!$C$3:$AD$100,21,FALSE)&lt;&gt;"","""" &amp; VLOOKUP(B108,'INI DATA'!$C$3:$AD$100,21,FALSE)&amp;"""",""))</f>
        <v>Data8Label=</v>
      </c>
      <c r="D125" s="65"/>
      <c r="E125" s="64"/>
      <c r="F125" s="7"/>
      <c r="G125" s="7"/>
      <c r="H125" s="7"/>
      <c r="I125" s="6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</row>
    <row r="126" spans="2:23" x14ac:dyDescent="0.2">
      <c r="B126" s="66">
        <f t="shared" si="1"/>
        <v>5</v>
      </c>
      <c r="C126" t="str">
        <f>IF(E108="","","Data9=" &amp; IF(VLOOKUP(B110,'INI DATA'!$C$3:$AD$100,22,FALSE)="","",VLOOKUP(B110,'INI DATA'!$C$3:$AD$100,22,FALSE)))</f>
        <v>Data9=</v>
      </c>
      <c r="D126" s="65"/>
      <c r="E126" s="64"/>
      <c r="F126" s="7"/>
      <c r="G126" s="7"/>
      <c r="H126" s="7"/>
      <c r="I126" s="6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</row>
    <row r="127" spans="2:23" x14ac:dyDescent="0.2">
      <c r="B127" s="66">
        <f t="shared" si="1"/>
        <v>5</v>
      </c>
      <c r="C127" t="str">
        <f>IF(E108="","","Data9Label="&amp; IF(VLOOKUP(B108,'INI DATA'!$C$3:$AD$100,23,FALSE)&lt;&gt;"","""" &amp; VLOOKUP(B108,'INI DATA'!$C$3:$AD$100,23,FALSE)&amp;"""",""))</f>
        <v>Data9Label=</v>
      </c>
      <c r="D127" s="65"/>
      <c r="E127" s="64"/>
      <c r="F127" s="7"/>
      <c r="G127" s="7"/>
      <c r="H127" s="7"/>
      <c r="I127" s="6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</row>
    <row r="128" spans="2:23" x14ac:dyDescent="0.2">
      <c r="B128" s="66">
        <f t="shared" si="1"/>
        <v>5</v>
      </c>
      <c r="C128" t="str">
        <f>IF(E108="","","Data10=" &amp; IF(VLOOKUP(B110,'INI DATA'!$C$3:$AD$100,24,FALSE)="","",VLOOKUP(B110,'INI DATA'!$C$3:$AD$100,24,FALSE)))</f>
        <v>Data10=</v>
      </c>
      <c r="D128" s="65"/>
      <c r="E128" s="64"/>
      <c r="F128" s="7"/>
      <c r="G128" s="7"/>
      <c r="H128" s="7"/>
      <c r="I128" s="6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</row>
    <row r="129" spans="2:23" x14ac:dyDescent="0.2">
      <c r="B129" s="66">
        <f t="shared" si="1"/>
        <v>5</v>
      </c>
      <c r="C129" t="str">
        <f>IF(E108="","","Data10Label="&amp; IF(VLOOKUP(B108,'INI DATA'!$C$3:$AD$100,25,FALSE)&lt;&gt;"","""" &amp; VLOOKUP(B108,'INI DATA'!$C$3:$AD$100,25,FALSE)&amp;"""",""))</f>
        <v>Data10Label=</v>
      </c>
      <c r="D129" s="65"/>
      <c r="E129" s="64"/>
      <c r="F129" s="7"/>
      <c r="G129" s="7"/>
      <c r="H129" s="7"/>
      <c r="I129" s="6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</row>
    <row r="130" spans="2:23" x14ac:dyDescent="0.2">
      <c r="B130" s="66">
        <f t="shared" ref="B130:B193" si="2">IF((ROW()/24)&lt;&gt;ROUND(ROW()/24,0),ROUND(ROW()/24,0),ROW()/24)</f>
        <v>5</v>
      </c>
      <c r="C130" t="str">
        <f>IF(E108="","","Timer=" &amp; IF(VLOOKUP(B108,'INI DATA'!$C$3:$AF$100,4,FALSE)="","",VLOOKUP(B108,'INI DATA'!$C$3:$AF$100,4,FALSE)))</f>
        <v>Timer=16</v>
      </c>
      <c r="D130" s="65"/>
      <c r="E130" s="64"/>
      <c r="F130" s="7"/>
      <c r="G130" s="7"/>
      <c r="H130" s="7"/>
      <c r="I130" s="6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</row>
    <row r="131" spans="2:23" x14ac:dyDescent="0.2">
      <c r="B131" s="66">
        <f t="shared" si="2"/>
        <v>5</v>
      </c>
      <c r="C131" t="str">
        <f>IF(E108="","","PurgeDays=" &amp; IF(VLOOKUP(B108,'INI DATA'!$C$3:$AD$100,7,FALSE)&lt;&gt;"",VLOOKUP(B108,'INI DATA'!$C$3:$AD$100,26,FALSE),""))</f>
        <v>PurgeDays=</v>
      </c>
      <c r="D131" s="65"/>
      <c r="E131" s="64"/>
      <c r="F131" s="7"/>
      <c r="G131" s="7"/>
      <c r="H131" s="7"/>
      <c r="I131" s="6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</row>
    <row r="132" spans="2:23" x14ac:dyDescent="0.2">
      <c r="B132" s="66">
        <f t="shared" si="2"/>
        <v>6</v>
      </c>
      <c r="C132" t="str">
        <f>IF(E132="","","[DBTable" &amp; VLOOKUP(B132,'INI DATA'!$C$3:$AF$99,1,FALSE) &amp; "]")</f>
        <v>[DBTable6]</v>
      </c>
      <c r="D132" s="65"/>
      <c r="E132" s="64" t="str">
        <f>IF(VLOOKUP(B132,'INI DATA'!$C$3:$AD$100,5,FALSE)="","","used")</f>
        <v>used</v>
      </c>
      <c r="F132" s="7"/>
      <c r="G132" s="7"/>
      <c r="H132" s="7"/>
      <c r="I132" s="6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</row>
    <row r="133" spans="2:23" x14ac:dyDescent="0.2">
      <c r="B133" s="66">
        <f t="shared" si="2"/>
        <v>6</v>
      </c>
      <c r="C133" t="str">
        <f>IF(E132="","","Name=" &amp; IF(VLOOKUP(B132,'INI DATA'!$C$3:$AD$100,5,FALSE)="","",VLOOKUP(B132,'INI DATA'!$C$3:$AD$100,2,FALSE)&amp;"-"&amp;VLOOKUP(B132,'INI DATA'!$C$3:$AD$100,5,FALSE)))</f>
        <v>Name=Energy-Electricity</v>
      </c>
      <c r="D133" s="65"/>
      <c r="E133" s="64"/>
      <c r="F133" s="7"/>
      <c r="G133" s="7"/>
      <c r="H133" s="7"/>
      <c r="I133" s="6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</row>
    <row r="134" spans="2:23" x14ac:dyDescent="0.2">
      <c r="B134" s="66">
        <f t="shared" si="2"/>
        <v>6</v>
      </c>
      <c r="C134" t="str">
        <f>IF(E132="","","Data1=" &amp; IF(VLOOKUP(B132,'INI DATA'!$C$3:$AD$100,6,FALSE)="",0,VLOOKUP(B132,'INI DATA'!$C$3:$AD$100,6,FALSE)))</f>
        <v>Data1=$dtnr:164||1</v>
      </c>
      <c r="D134" s="65"/>
      <c r="E134" s="64"/>
      <c r="F134" s="7"/>
      <c r="G134" s="7"/>
      <c r="H134" s="7"/>
      <c r="I134" s="6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</row>
    <row r="135" spans="2:23" x14ac:dyDescent="0.2">
      <c r="B135" s="66">
        <f t="shared" si="2"/>
        <v>6</v>
      </c>
      <c r="C135" t="str">
        <f>IF(E132="","","Data1Label="&amp; IF(VLOOKUP(B132,'INI DATA'!$C$3:$AD$100,7,FALSE)&lt;&gt;"","""" &amp; VLOOKUP(B132,'INI DATA'!$C$3:$AD$100,7,FALSE)&amp;"""",""))</f>
        <v>Data1Label="Electricity"</v>
      </c>
      <c r="D135" s="65"/>
      <c r="E135" s="64"/>
      <c r="F135" s="7"/>
      <c r="G135" s="7"/>
      <c r="H135" s="7"/>
      <c r="I135" s="6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</row>
    <row r="136" spans="2:23" x14ac:dyDescent="0.2">
      <c r="B136" s="66">
        <f t="shared" si="2"/>
        <v>6</v>
      </c>
      <c r="C136" t="str">
        <f>IF(E132="","","Data2=" &amp; IF(VLOOKUP(B132,'INI DATA'!$C$3:$AD$100,8,FALSE)="","",VLOOKUP(B132,'INI DATA'!$C$3:$AD$100,8,FALSE)))</f>
        <v>Data2=</v>
      </c>
      <c r="D136" s="65"/>
      <c r="E136" s="64"/>
      <c r="F136" s="7"/>
      <c r="G136" s="7"/>
      <c r="H136" s="7"/>
      <c r="I136" s="6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</row>
    <row r="137" spans="2:23" x14ac:dyDescent="0.2">
      <c r="B137" s="66">
        <f t="shared" si="2"/>
        <v>6</v>
      </c>
      <c r="C137" t="str">
        <f>IF(E132="","","Data2Label="&amp; IF(VLOOKUP(B132,'INI DATA'!$C$3:$AD$100,9,FALSE)&lt;&gt;"","""" &amp; VLOOKUP(B132,'INI DATA'!$C$3:$AD$100,9,FALSE)&amp;"""",""))</f>
        <v>Data2Label=</v>
      </c>
      <c r="D137" s="65"/>
      <c r="E137" s="64"/>
      <c r="F137" s="7"/>
      <c r="G137" s="7"/>
      <c r="H137" s="7"/>
      <c r="I137" s="6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</row>
    <row r="138" spans="2:23" x14ac:dyDescent="0.2">
      <c r="B138" s="66">
        <f t="shared" si="2"/>
        <v>6</v>
      </c>
      <c r="C138" t="str">
        <f>IF(E132="","","Data3=" &amp; IF(VLOOKUP(B132,'INI DATA'!$C$3:$AD$100,10,FALSE)="","",VLOOKUP(B132,'INI DATA'!$C$3:$AD$100,10,FALSE)))</f>
        <v>Data3=</v>
      </c>
      <c r="D138" s="65"/>
      <c r="E138" s="64"/>
      <c r="F138" s="7"/>
      <c r="G138" s="7"/>
      <c r="H138" s="7"/>
      <c r="I138" s="6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</row>
    <row r="139" spans="2:23" x14ac:dyDescent="0.2">
      <c r="B139" s="66">
        <f t="shared" si="2"/>
        <v>6</v>
      </c>
      <c r="C139" t="str">
        <f>IF(E132="","","Data3Label="&amp; IF(VLOOKUP(B132,'INI DATA'!$C$3:$AD$100,11,FALSE)&lt;&gt;"","""" &amp; VLOOKUP(B132,'INI DATA'!$C$3:$AD$100,11,FALSE)&amp;"""",""))</f>
        <v>Data3Label=</v>
      </c>
      <c r="D139" s="65"/>
      <c r="E139" s="64"/>
      <c r="F139" s="7"/>
      <c r="G139" s="7"/>
      <c r="H139" s="7"/>
      <c r="I139" s="6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</row>
    <row r="140" spans="2:23" x14ac:dyDescent="0.2">
      <c r="B140" s="66">
        <f t="shared" si="2"/>
        <v>6</v>
      </c>
      <c r="C140" t="str">
        <f>IF(E132="","","Data4=" &amp; IF(VLOOKUP(B132,'INI DATA'!$C$3:$AD$100,12,FALSE)="","",VLOOKUP(B132,'INI DATA'!$C$3:$AD$100,12,FALSE)))</f>
        <v>Data4=</v>
      </c>
      <c r="D140" s="65"/>
      <c r="E140" s="64"/>
      <c r="F140" s="7"/>
      <c r="G140" s="7"/>
      <c r="H140" s="7"/>
      <c r="I140" s="6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</row>
    <row r="141" spans="2:23" x14ac:dyDescent="0.2">
      <c r="B141" s="66">
        <f t="shared" si="2"/>
        <v>6</v>
      </c>
      <c r="C141" t="str">
        <f>IF(E132="","","Data4Label="&amp; IF(VLOOKUP(B132,'INI DATA'!$C$3:$AD$100,13,FALSE)&lt;&gt;"","""" &amp; VLOOKUP(B132,'INI DATA'!$C$3:$AD$100,13,FALSE)&amp;"""",""))</f>
        <v>Data4Label=</v>
      </c>
      <c r="D141" s="65"/>
      <c r="E141" s="64"/>
      <c r="F141" s="7"/>
      <c r="G141" s="7"/>
      <c r="H141" s="7"/>
      <c r="I141" s="6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</row>
    <row r="142" spans="2:23" x14ac:dyDescent="0.2">
      <c r="B142" s="66">
        <f t="shared" si="2"/>
        <v>6</v>
      </c>
      <c r="C142" t="str">
        <f>IF(E132="","","Data5=" &amp; IF(VLOOKUP(B132,'INI DATA'!$C$3:$AD$100,14,FALSE)="","",VLOOKUP(B132,'INI DATA'!$C$3:$AD$100,14,FALSE)))</f>
        <v>Data5=</v>
      </c>
      <c r="D142" s="65"/>
      <c r="E142" s="64"/>
      <c r="F142" s="7"/>
      <c r="G142" s="7"/>
      <c r="H142" s="7"/>
      <c r="I142" s="6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</row>
    <row r="143" spans="2:23" x14ac:dyDescent="0.2">
      <c r="B143" s="66">
        <f t="shared" si="2"/>
        <v>6</v>
      </c>
      <c r="C143" t="str">
        <f>IF(E132="","","Data5Label="&amp; IF(VLOOKUP(B132,'INI DATA'!$C$3:$AD$100,15,FALSE)&lt;&gt;"","""" &amp; VLOOKUP(B132,'INI DATA'!$C$3:$AD$100,15,FALSE)&amp;"""",""))</f>
        <v>Data5Label=</v>
      </c>
      <c r="D143" s="65"/>
      <c r="E143" s="64"/>
      <c r="F143" s="7"/>
      <c r="G143" s="7"/>
      <c r="H143" s="7"/>
      <c r="I143" s="6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 spans="2:23" x14ac:dyDescent="0.2">
      <c r="B144" s="66">
        <f t="shared" si="2"/>
        <v>6</v>
      </c>
      <c r="C144" t="str">
        <f>IF(E132="","","Data6=" &amp; IF(VLOOKUP(B132,'INI DATA'!$C$3:$AD$100,16,FALSE)="","",VLOOKUP(B132,'INI DATA'!$C$3:$AD$100,16,FALSE)))</f>
        <v>Data6=</v>
      </c>
      <c r="D144" s="65"/>
      <c r="E144" s="64"/>
      <c r="F144" s="7"/>
      <c r="G144" s="7"/>
      <c r="H144" s="7"/>
      <c r="I144" s="6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</row>
    <row r="145" spans="2:23" x14ac:dyDescent="0.2">
      <c r="B145" s="66">
        <f t="shared" si="2"/>
        <v>6</v>
      </c>
      <c r="C145" t="str">
        <f>IF(E132="","","Data6Label="&amp; IF(VLOOKUP(B132,'INI DATA'!$C$3:$AD$100,17,FALSE)&lt;&gt;"","""" &amp; VLOOKUP(B132,'INI DATA'!$C$3:$AD$100,17,FALSE)&amp;"""",""))</f>
        <v>Data6Label=</v>
      </c>
      <c r="D145" s="65"/>
      <c r="E145" s="64"/>
      <c r="F145" s="7"/>
      <c r="G145" s="7"/>
      <c r="H145" s="7"/>
      <c r="I145" s="6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</row>
    <row r="146" spans="2:23" x14ac:dyDescent="0.2">
      <c r="B146" s="66">
        <f t="shared" si="2"/>
        <v>6</v>
      </c>
      <c r="C146" t="str">
        <f>IF(E132="","","Data7=" &amp; IF(VLOOKUP(B134,'INI DATA'!$C$3:$AD$100,18,FALSE)="","",VLOOKUP(B134,'INI DATA'!$C$3:$AD$100,18,FALSE)))</f>
        <v>Data7=</v>
      </c>
      <c r="D146" s="65"/>
      <c r="E146" s="64"/>
      <c r="F146" s="7"/>
      <c r="G146" s="7"/>
      <c r="H146" s="7"/>
      <c r="I146" s="6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</row>
    <row r="147" spans="2:23" x14ac:dyDescent="0.2">
      <c r="B147" s="66">
        <f t="shared" si="2"/>
        <v>6</v>
      </c>
      <c r="C147" t="str">
        <f>IF(E132="","","Data7Label="&amp; IF(VLOOKUP(B132,'INI DATA'!$C$3:$AD$100,19,FALSE)&lt;&gt;"","""" &amp; VLOOKUP(B132,'INI DATA'!$C$3:$AD$100,19,FALSE)&amp;"""",""))</f>
        <v>Data7Label=</v>
      </c>
      <c r="D147" s="65"/>
      <c r="E147" s="64"/>
      <c r="F147" s="7"/>
      <c r="G147" s="7"/>
      <c r="H147" s="7"/>
      <c r="I147" s="6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</row>
    <row r="148" spans="2:23" x14ac:dyDescent="0.2">
      <c r="B148" s="66">
        <f t="shared" si="2"/>
        <v>6</v>
      </c>
      <c r="C148" t="str">
        <f>IF(E132="","","Data8=" &amp; IF(VLOOKUP(B134,'INI DATA'!$C$3:$AD$100,20,FALSE)="","",VLOOKUP(B134,'INI DATA'!$C$3:$AD$100,20,FALSE)))</f>
        <v>Data8=</v>
      </c>
      <c r="D148" s="65"/>
      <c r="E148" s="64"/>
      <c r="F148" s="7"/>
      <c r="G148" s="7"/>
      <c r="H148" s="7"/>
      <c r="I148" s="6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</row>
    <row r="149" spans="2:23" x14ac:dyDescent="0.2">
      <c r="B149" s="66">
        <f t="shared" si="2"/>
        <v>6</v>
      </c>
      <c r="C149" t="str">
        <f>IF(E132="","","Data8Label="&amp; IF(VLOOKUP(B132,'INI DATA'!$C$3:$AD$100,21,FALSE)&lt;&gt;"","""" &amp; VLOOKUP(B132,'INI DATA'!$C$3:$AD$100,21,FALSE)&amp;"""",""))</f>
        <v>Data8Label=</v>
      </c>
      <c r="D149" s="65"/>
      <c r="E149" s="64"/>
      <c r="F149" s="7"/>
      <c r="G149" s="7"/>
      <c r="H149" s="7"/>
      <c r="I149" s="6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</row>
    <row r="150" spans="2:23" x14ac:dyDescent="0.2">
      <c r="B150" s="66">
        <f t="shared" si="2"/>
        <v>6</v>
      </c>
      <c r="C150" t="str">
        <f>IF(E132="","","Data9=" &amp; IF(VLOOKUP(B134,'INI DATA'!$C$3:$AD$100,22,FALSE)="","",VLOOKUP(B134,'INI DATA'!$C$3:$AD$100,22,FALSE)))</f>
        <v>Data9=</v>
      </c>
      <c r="D150" s="65"/>
      <c r="E150" s="64"/>
      <c r="F150" s="7"/>
      <c r="G150" s="7"/>
      <c r="H150" s="7"/>
      <c r="I150" s="6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</row>
    <row r="151" spans="2:23" x14ac:dyDescent="0.2">
      <c r="B151" s="66">
        <f t="shared" si="2"/>
        <v>6</v>
      </c>
      <c r="C151" t="str">
        <f>IF(E132="","","Data9Label="&amp; IF(VLOOKUP(B132,'INI DATA'!$C$3:$AD$100,23,FALSE)&lt;&gt;"","""" &amp; VLOOKUP(B132,'INI DATA'!$C$3:$AD$100,23,FALSE)&amp;"""",""))</f>
        <v>Data9Label=</v>
      </c>
      <c r="D151" s="65"/>
      <c r="E151" s="64"/>
      <c r="F151" s="7"/>
      <c r="G151" s="7"/>
      <c r="H151" s="7"/>
      <c r="I151" s="6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</row>
    <row r="152" spans="2:23" x14ac:dyDescent="0.2">
      <c r="B152" s="66">
        <f t="shared" si="2"/>
        <v>6</v>
      </c>
      <c r="C152" t="str">
        <f>IF(E132="","","Data10=" &amp; IF(VLOOKUP(B134,'INI DATA'!$C$3:$AD$100,24,FALSE)="","",VLOOKUP(B134,'INI DATA'!$C$3:$AD$100,24,FALSE)))</f>
        <v>Data10=</v>
      </c>
      <c r="D152" s="65"/>
      <c r="E152" s="64"/>
      <c r="F152" s="7"/>
      <c r="G152" s="7"/>
      <c r="H152" s="7"/>
      <c r="I152" s="6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</row>
    <row r="153" spans="2:23" x14ac:dyDescent="0.2">
      <c r="B153" s="66">
        <f t="shared" si="2"/>
        <v>6</v>
      </c>
      <c r="C153" t="str">
        <f>IF(E132="","","Data10Label="&amp; IF(VLOOKUP(B132,'INI DATA'!$C$3:$AD$100,25,FALSE)&lt;&gt;"","""" &amp; VLOOKUP(B132,'INI DATA'!$C$3:$AD$100,25,FALSE)&amp;"""",""))</f>
        <v>Data10Label=</v>
      </c>
      <c r="D153" s="65"/>
      <c r="E153" s="64"/>
      <c r="F153" s="7"/>
      <c r="G153" s="7"/>
      <c r="H153" s="7"/>
      <c r="I153" s="6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</row>
    <row r="154" spans="2:23" x14ac:dyDescent="0.2">
      <c r="B154" s="66">
        <f t="shared" si="2"/>
        <v>6</v>
      </c>
      <c r="C154" t="str">
        <f>IF(E132="","","Timer=" &amp; IF(VLOOKUP(B132,'INI DATA'!$C$3:$AF$100,4,FALSE)="","",VLOOKUP(B132,'INI DATA'!$C$3:$AF$100,4,FALSE)))</f>
        <v>Timer=16</v>
      </c>
      <c r="D154" s="65"/>
      <c r="E154" s="64"/>
      <c r="F154" s="7"/>
      <c r="G154" s="7"/>
      <c r="H154" s="7"/>
      <c r="I154" s="6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</row>
    <row r="155" spans="2:23" x14ac:dyDescent="0.2">
      <c r="B155" s="66">
        <f t="shared" si="2"/>
        <v>6</v>
      </c>
      <c r="C155" t="str">
        <f>IF(E132="","","PurgeDays=" &amp; IF(VLOOKUP(B132,'INI DATA'!$C$3:$AD$100,7,FALSE)&lt;&gt;"",VLOOKUP(B132,'INI DATA'!$C$3:$AD$100,26,FALSE),""))</f>
        <v>PurgeDays=</v>
      </c>
      <c r="D155" s="65"/>
      <c r="E155" s="64"/>
      <c r="F155" s="7"/>
      <c r="G155" s="7"/>
      <c r="H155" s="7"/>
      <c r="I155" s="6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</row>
    <row r="156" spans="2:23" x14ac:dyDescent="0.2">
      <c r="B156" s="66">
        <f t="shared" si="2"/>
        <v>7</v>
      </c>
      <c r="C156" t="str">
        <f>IF(E156="","","[DBTable" &amp; VLOOKUP(B156,'INI DATA'!$C$3:$AF$99,1,FALSE) &amp; "]")</f>
        <v>[DBTable7]</v>
      </c>
      <c r="D156" s="65"/>
      <c r="E156" s="64" t="str">
        <f>IF(VLOOKUP(B156,'INI DATA'!$C$3:$AD$100,5,FALSE)="","","used")</f>
        <v>used</v>
      </c>
      <c r="F156" s="7"/>
      <c r="G156" s="7"/>
      <c r="H156" s="7"/>
      <c r="I156" s="6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</row>
    <row r="157" spans="2:23" x14ac:dyDescent="0.2">
      <c r="B157" s="66">
        <f t="shared" si="2"/>
        <v>7</v>
      </c>
      <c r="C157" t="str">
        <f>IF(E156="","","Name=" &amp; IF(VLOOKUP(B156,'INI DATA'!$C$3:$AD$100,5,FALSE)="","",VLOOKUP(B156,'INI DATA'!$C$3:$AD$100,2,FALSE)&amp;"-"&amp;VLOOKUP(B156,'INI DATA'!$C$3:$AD$100,5,FALSE)))</f>
        <v>Name=Energy-x1</v>
      </c>
      <c r="D157" s="65"/>
      <c r="E157" s="64"/>
      <c r="F157" s="7"/>
      <c r="G157" s="7"/>
      <c r="H157" s="7"/>
      <c r="I157" s="6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</row>
    <row r="158" spans="2:23" x14ac:dyDescent="0.2">
      <c r="B158" s="66">
        <f t="shared" si="2"/>
        <v>7</v>
      </c>
      <c r="C158" t="str">
        <f>IF(E156="","","Data1=" &amp; IF(VLOOKUP(B156,'INI DATA'!$C$3:$AD$100,6,FALSE)="",0,VLOOKUP(B156,'INI DATA'!$C$3:$AD$100,6,FALSE)))</f>
        <v>Data1=0</v>
      </c>
      <c r="D158" s="65"/>
      <c r="E158" s="64"/>
      <c r="F158" s="7"/>
      <c r="G158" s="7"/>
      <c r="H158" s="7"/>
      <c r="I158" s="6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</row>
    <row r="159" spans="2:23" x14ac:dyDescent="0.2">
      <c r="B159" s="66">
        <f t="shared" si="2"/>
        <v>7</v>
      </c>
      <c r="C159" t="str">
        <f>IF(E156="","","Data1Label="&amp; IF(VLOOKUP(B156,'INI DATA'!$C$3:$AD$100,7,FALSE)&lt;&gt;"","""" &amp; VLOOKUP(B156,'INI DATA'!$C$3:$AD$100,7,FALSE)&amp;"""",""))</f>
        <v>Data1Label=</v>
      </c>
      <c r="D159" s="65"/>
      <c r="E159" s="64"/>
      <c r="F159" s="7"/>
      <c r="G159" s="7"/>
      <c r="H159" s="7"/>
      <c r="I159" s="6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</row>
    <row r="160" spans="2:23" x14ac:dyDescent="0.2">
      <c r="B160" s="66">
        <f t="shared" si="2"/>
        <v>7</v>
      </c>
      <c r="C160" t="str">
        <f>IF(E156="","","Data2=" &amp; IF(VLOOKUP(B156,'INI DATA'!$C$3:$AD$100,8,FALSE)="","",VLOOKUP(B156,'INI DATA'!$C$3:$AD$100,8,FALSE)))</f>
        <v>Data2=</v>
      </c>
      <c r="D160" s="65"/>
      <c r="E160" s="64"/>
      <c r="F160" s="7"/>
      <c r="G160" s="7"/>
      <c r="H160" s="7"/>
      <c r="I160" s="6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</row>
    <row r="161" spans="2:23" x14ac:dyDescent="0.2">
      <c r="B161" s="66">
        <f t="shared" si="2"/>
        <v>7</v>
      </c>
      <c r="C161" t="str">
        <f>IF(E156="","","Data2Label="&amp; IF(VLOOKUP(B156,'INI DATA'!$C$3:$AD$100,9,FALSE)&lt;&gt;"","""" &amp; VLOOKUP(B156,'INI DATA'!$C$3:$AD$100,9,FALSE)&amp;"""",""))</f>
        <v>Data2Label=</v>
      </c>
      <c r="D161" s="65"/>
      <c r="E161" s="64"/>
      <c r="F161" s="7"/>
      <c r="G161" s="7"/>
      <c r="H161" s="7"/>
      <c r="I161" s="6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</row>
    <row r="162" spans="2:23" x14ac:dyDescent="0.2">
      <c r="B162" s="66">
        <f t="shared" si="2"/>
        <v>7</v>
      </c>
      <c r="C162" t="str">
        <f>IF(E156="","","Data3=" &amp; IF(VLOOKUP(B156,'INI DATA'!$C$3:$AD$100,10,FALSE)="","",VLOOKUP(B156,'INI DATA'!$C$3:$AD$100,10,FALSE)))</f>
        <v>Data3=</v>
      </c>
      <c r="D162" s="65"/>
      <c r="E162" s="64"/>
      <c r="F162" s="7"/>
      <c r="G162" s="7"/>
      <c r="H162" s="7"/>
      <c r="I162" s="6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</row>
    <row r="163" spans="2:23" x14ac:dyDescent="0.2">
      <c r="B163" s="66">
        <f t="shared" si="2"/>
        <v>7</v>
      </c>
      <c r="C163" t="str">
        <f>IF(E156="","","Data3Label="&amp; IF(VLOOKUP(B156,'INI DATA'!$C$3:$AD$100,11,FALSE)&lt;&gt;"","""" &amp; VLOOKUP(B156,'INI DATA'!$C$3:$AD$100,11,FALSE)&amp;"""",""))</f>
        <v>Data3Label=</v>
      </c>
      <c r="D163" s="65"/>
      <c r="E163" s="64"/>
      <c r="F163" s="7"/>
      <c r="G163" s="7"/>
      <c r="H163" s="7"/>
      <c r="I163" s="6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</row>
    <row r="164" spans="2:23" x14ac:dyDescent="0.2">
      <c r="B164" s="66">
        <f t="shared" si="2"/>
        <v>7</v>
      </c>
      <c r="C164" t="str">
        <f>IF(E156="","","Data4=" &amp; IF(VLOOKUP(B156,'INI DATA'!$C$3:$AD$100,12,FALSE)="","",VLOOKUP(B156,'INI DATA'!$C$3:$AD$100,12,FALSE)))</f>
        <v>Data4=</v>
      </c>
      <c r="D164" s="65"/>
      <c r="E164" s="64"/>
      <c r="F164" s="7"/>
      <c r="G164" s="7"/>
      <c r="H164" s="7"/>
      <c r="I164" s="6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</row>
    <row r="165" spans="2:23" x14ac:dyDescent="0.2">
      <c r="B165" s="66">
        <f t="shared" si="2"/>
        <v>7</v>
      </c>
      <c r="C165" t="str">
        <f>IF(E156="","","Data4Label="&amp; IF(VLOOKUP(B156,'INI DATA'!$C$3:$AD$100,13,FALSE)&lt;&gt;"","""" &amp; VLOOKUP(B156,'INI DATA'!$C$3:$AD$100,13,FALSE)&amp;"""",""))</f>
        <v>Data4Label=</v>
      </c>
      <c r="D165" s="65"/>
      <c r="E165" s="64"/>
      <c r="F165" s="7"/>
      <c r="G165" s="7"/>
      <c r="H165" s="7"/>
      <c r="I165" s="6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</row>
    <row r="166" spans="2:23" x14ac:dyDescent="0.2">
      <c r="B166" s="66">
        <f t="shared" si="2"/>
        <v>7</v>
      </c>
      <c r="C166" t="str">
        <f>IF(E156="","","Data5=" &amp; IF(VLOOKUP(B156,'INI DATA'!$C$3:$AD$100,14,FALSE)="","",VLOOKUP(B156,'INI DATA'!$C$3:$AD$100,14,FALSE)))</f>
        <v>Data5=</v>
      </c>
      <c r="D166" s="65"/>
      <c r="E166" s="64"/>
      <c r="F166" s="7"/>
      <c r="G166" s="7"/>
      <c r="H166" s="7"/>
      <c r="I166" s="6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</row>
    <row r="167" spans="2:23" x14ac:dyDescent="0.2">
      <c r="B167" s="66">
        <f t="shared" si="2"/>
        <v>7</v>
      </c>
      <c r="C167" t="str">
        <f>IF(E156="","","Data5Label="&amp; IF(VLOOKUP(B156,'INI DATA'!$C$3:$AD$100,15,FALSE)&lt;&gt;"","""" &amp; VLOOKUP(B156,'INI DATA'!$C$3:$AD$100,15,FALSE)&amp;"""",""))</f>
        <v>Data5Label=</v>
      </c>
      <c r="D167" s="65"/>
      <c r="E167" s="64"/>
      <c r="F167" s="7"/>
      <c r="G167" s="7"/>
      <c r="H167" s="7"/>
      <c r="I167" s="6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</row>
    <row r="168" spans="2:23" x14ac:dyDescent="0.2">
      <c r="B168" s="66">
        <f t="shared" si="2"/>
        <v>7</v>
      </c>
      <c r="C168" t="str">
        <f>IF(E156="","","Data6=" &amp; IF(VLOOKUP(B156,'INI DATA'!$C$3:$AD$100,16,FALSE)="","",VLOOKUP(B156,'INI DATA'!$C$3:$AD$100,16,FALSE)))</f>
        <v>Data6=</v>
      </c>
      <c r="D168" s="65"/>
      <c r="E168" s="64"/>
      <c r="F168" s="7"/>
      <c r="G168" s="7"/>
      <c r="H168" s="7"/>
      <c r="I168" s="6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</row>
    <row r="169" spans="2:23" x14ac:dyDescent="0.2">
      <c r="B169" s="66">
        <f t="shared" si="2"/>
        <v>7</v>
      </c>
      <c r="C169" t="str">
        <f>IF(E156="","","Data6Label="&amp; IF(VLOOKUP(B156,'INI DATA'!$C$3:$AD$100,17,FALSE)&lt;&gt;"","""" &amp; VLOOKUP(B156,'INI DATA'!$C$3:$AD$100,17,FALSE)&amp;"""",""))</f>
        <v>Data6Label=</v>
      </c>
      <c r="D169" s="65"/>
      <c r="E169" s="64"/>
      <c r="F169" s="7"/>
      <c r="G169" s="7"/>
      <c r="H169" s="7"/>
      <c r="I169" s="6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</row>
    <row r="170" spans="2:23" x14ac:dyDescent="0.2">
      <c r="B170" s="66">
        <f t="shared" si="2"/>
        <v>7</v>
      </c>
      <c r="C170" t="str">
        <f>IF(E156="","","Data7=" &amp; IF(VLOOKUP(B158,'INI DATA'!$C$3:$AD$100,18,FALSE)="","",VLOOKUP(B158,'INI DATA'!$C$3:$AD$100,18,FALSE)))</f>
        <v>Data7=</v>
      </c>
      <c r="D170" s="65"/>
      <c r="E170" s="64"/>
      <c r="F170" s="7"/>
      <c r="G170" s="7"/>
      <c r="H170" s="7"/>
      <c r="I170" s="6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</row>
    <row r="171" spans="2:23" x14ac:dyDescent="0.2">
      <c r="B171" s="66">
        <f t="shared" si="2"/>
        <v>7</v>
      </c>
      <c r="C171" t="str">
        <f>IF(E156="","","Data7Label="&amp; IF(VLOOKUP(B156,'INI DATA'!$C$3:$AD$100,19,FALSE)&lt;&gt;"","""" &amp; VLOOKUP(B156,'INI DATA'!$C$3:$AD$100,19,FALSE)&amp;"""",""))</f>
        <v>Data7Label=</v>
      </c>
      <c r="D171" s="65"/>
      <c r="E171" s="64"/>
      <c r="F171" s="7"/>
      <c r="G171" s="7"/>
      <c r="H171" s="7"/>
      <c r="I171" s="6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</row>
    <row r="172" spans="2:23" x14ac:dyDescent="0.2">
      <c r="B172" s="66">
        <f t="shared" si="2"/>
        <v>7</v>
      </c>
      <c r="C172" t="str">
        <f>IF(E156="","","Data8=" &amp; IF(VLOOKUP(B158,'INI DATA'!$C$3:$AD$100,20,FALSE)="","",VLOOKUP(B158,'INI DATA'!$C$3:$AD$100,20,FALSE)))</f>
        <v>Data8=</v>
      </c>
      <c r="D172" s="65"/>
      <c r="E172" s="64"/>
      <c r="F172" s="7"/>
      <c r="G172" s="7"/>
      <c r="H172" s="7"/>
      <c r="I172" s="6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</row>
    <row r="173" spans="2:23" x14ac:dyDescent="0.2">
      <c r="B173" s="66">
        <f t="shared" si="2"/>
        <v>7</v>
      </c>
      <c r="C173" t="str">
        <f>IF(E156="","","Data8Label="&amp; IF(VLOOKUP(B156,'INI DATA'!$C$3:$AD$100,21,FALSE)&lt;&gt;"","""" &amp; VLOOKUP(B156,'INI DATA'!$C$3:$AD$100,21,FALSE)&amp;"""",""))</f>
        <v>Data8Label=</v>
      </c>
      <c r="D173" s="65"/>
      <c r="E173" s="64"/>
      <c r="F173" s="7"/>
      <c r="G173" s="7"/>
      <c r="H173" s="7"/>
      <c r="I173" s="6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</row>
    <row r="174" spans="2:23" x14ac:dyDescent="0.2">
      <c r="B174" s="66">
        <f t="shared" si="2"/>
        <v>7</v>
      </c>
      <c r="C174" t="str">
        <f>IF(E156="","","Data9=" &amp; IF(VLOOKUP(B158,'INI DATA'!$C$3:$AD$100,22,FALSE)="","",VLOOKUP(B158,'INI DATA'!$C$3:$AD$100,22,FALSE)))</f>
        <v>Data9=</v>
      </c>
      <c r="D174" s="65"/>
      <c r="E174" s="64"/>
      <c r="F174" s="7"/>
      <c r="G174" s="7"/>
      <c r="H174" s="7"/>
      <c r="I174" s="6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</row>
    <row r="175" spans="2:23" x14ac:dyDescent="0.2">
      <c r="B175" s="66">
        <f t="shared" si="2"/>
        <v>7</v>
      </c>
      <c r="C175" t="str">
        <f>IF(E156="","","Data9Label="&amp; IF(VLOOKUP(B156,'INI DATA'!$C$3:$AD$100,23,FALSE)&lt;&gt;"","""" &amp; VLOOKUP(B156,'INI DATA'!$C$3:$AD$100,23,FALSE)&amp;"""",""))</f>
        <v>Data9Label=</v>
      </c>
      <c r="D175" s="65"/>
      <c r="E175" s="64"/>
      <c r="F175" s="7"/>
      <c r="G175" s="7"/>
      <c r="H175" s="7"/>
      <c r="I175" s="6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</row>
    <row r="176" spans="2:23" x14ac:dyDescent="0.2">
      <c r="B176" s="66">
        <f t="shared" si="2"/>
        <v>7</v>
      </c>
      <c r="C176" t="str">
        <f>IF(E156="","","Data10=" &amp; IF(VLOOKUP(B158,'INI DATA'!$C$3:$AD$100,24,FALSE)="","",VLOOKUP(B158,'INI DATA'!$C$3:$AD$100,24,FALSE)))</f>
        <v>Data10=</v>
      </c>
      <c r="D176" s="65"/>
      <c r="E176" s="64"/>
      <c r="F176" s="7"/>
      <c r="G176" s="7"/>
      <c r="H176" s="7"/>
      <c r="I176" s="6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</row>
    <row r="177" spans="2:23" x14ac:dyDescent="0.2">
      <c r="B177" s="66">
        <f t="shared" si="2"/>
        <v>7</v>
      </c>
      <c r="C177" t="str">
        <f>IF(E156="","","Data10Label="&amp; IF(VLOOKUP(B156,'INI DATA'!$C$3:$AD$100,25,FALSE)&lt;&gt;"","""" &amp; VLOOKUP(B156,'INI DATA'!$C$3:$AD$100,25,FALSE)&amp;"""",""))</f>
        <v>Data10Label=</v>
      </c>
      <c r="D177" s="65"/>
      <c r="E177" s="64"/>
      <c r="F177" s="7"/>
      <c r="G177" s="7"/>
      <c r="H177" s="7"/>
      <c r="I177" s="6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</row>
    <row r="178" spans="2:23" x14ac:dyDescent="0.2">
      <c r="B178" s="66">
        <f t="shared" si="2"/>
        <v>7</v>
      </c>
      <c r="C178" t="str">
        <f>IF(E156="","","Timer=" &amp; IF(VLOOKUP(B156,'INI DATA'!$C$3:$AF$100,4,FALSE)="","",VLOOKUP(B156,'INI DATA'!$C$3:$AF$100,4,FALSE)))</f>
        <v>Timer=</v>
      </c>
      <c r="D178" s="65"/>
      <c r="E178" s="64"/>
      <c r="F178" s="7"/>
      <c r="G178" s="7"/>
      <c r="H178" s="7"/>
      <c r="I178" s="6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</row>
    <row r="179" spans="2:23" x14ac:dyDescent="0.2">
      <c r="B179" s="66">
        <f t="shared" si="2"/>
        <v>7</v>
      </c>
      <c r="C179" t="str">
        <f>IF(E156="","","PurgeDays=" &amp; IF(VLOOKUP(B156,'INI DATA'!$C$3:$AD$100,7,FALSE)&lt;&gt;"",VLOOKUP(B156,'INI DATA'!$C$3:$AD$100,26,FALSE),""))</f>
        <v>PurgeDays=</v>
      </c>
      <c r="D179" s="65"/>
      <c r="E179" s="64"/>
      <c r="F179" s="7"/>
      <c r="G179" s="7"/>
      <c r="H179" s="7"/>
      <c r="I179" s="6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</row>
    <row r="180" spans="2:23" x14ac:dyDescent="0.2">
      <c r="B180" s="66">
        <f t="shared" si="2"/>
        <v>8</v>
      </c>
      <c r="C180" t="str">
        <f>IF(E180="","","[DBTable" &amp; VLOOKUP(B180,'INI DATA'!$C$3:$AF$99,1,FALSE) &amp; "]")</f>
        <v>[DBTable8]</v>
      </c>
      <c r="D180" s="65"/>
      <c r="E180" s="64" t="str">
        <f>IF(VLOOKUP(B180,'INI DATA'!$C$3:$AD$100,5,FALSE)="","","used")</f>
        <v>used</v>
      </c>
      <c r="F180" s="7"/>
      <c r="G180" s="7"/>
      <c r="H180" s="7"/>
      <c r="I180" s="6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</row>
    <row r="181" spans="2:23" x14ac:dyDescent="0.2">
      <c r="B181" s="66">
        <f t="shared" si="2"/>
        <v>8</v>
      </c>
      <c r="C181" t="str">
        <f>IF(E180="","","Name=" &amp; IF(VLOOKUP(B180,'INI DATA'!$C$3:$AD$100,5,FALSE)="","",VLOOKUP(B180,'INI DATA'!$C$3:$AD$100,2,FALSE)&amp;"-"&amp;VLOOKUP(B180,'INI DATA'!$C$3:$AD$100,5,FALSE)))</f>
        <v>Name=Energy-x2</v>
      </c>
      <c r="D181" s="65"/>
      <c r="E181" s="64"/>
      <c r="F181" s="7"/>
      <c r="G181" s="7"/>
      <c r="H181" s="7"/>
      <c r="I181" s="6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</row>
    <row r="182" spans="2:23" x14ac:dyDescent="0.2">
      <c r="B182" s="66">
        <f t="shared" si="2"/>
        <v>8</v>
      </c>
      <c r="C182" t="str">
        <f>IF(E180="","","Data1=" &amp; IF(VLOOKUP(B180,'INI DATA'!$C$3:$AD$100,6,FALSE)="",0,VLOOKUP(B180,'INI DATA'!$C$3:$AD$100,6,FALSE)))</f>
        <v>Data1=0</v>
      </c>
      <c r="D182" s="65"/>
      <c r="E182" s="64"/>
      <c r="F182" s="7"/>
      <c r="G182" s="7"/>
      <c r="H182" s="7"/>
      <c r="I182" s="6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</row>
    <row r="183" spans="2:23" x14ac:dyDescent="0.2">
      <c r="B183" s="66">
        <f t="shared" si="2"/>
        <v>8</v>
      </c>
      <c r="C183" t="str">
        <f>IF(E180="","","Data1Label="&amp; IF(VLOOKUP(B180,'INI DATA'!$C$3:$AD$100,7,FALSE)&lt;&gt;"","""" &amp; VLOOKUP(B180,'INI DATA'!$C$3:$AD$100,7,FALSE)&amp;"""",""))</f>
        <v>Data1Label=</v>
      </c>
      <c r="D183" s="65"/>
      <c r="E183" s="64"/>
      <c r="F183" s="7"/>
      <c r="G183" s="7"/>
      <c r="H183" s="7"/>
      <c r="I183" s="6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</row>
    <row r="184" spans="2:23" x14ac:dyDescent="0.2">
      <c r="B184" s="66">
        <f t="shared" si="2"/>
        <v>8</v>
      </c>
      <c r="C184" t="str">
        <f>IF(E180="","","Data2=" &amp; IF(VLOOKUP(B180,'INI DATA'!$C$3:$AD$100,8,FALSE)="","",VLOOKUP(B180,'INI DATA'!$C$3:$AD$100,8,FALSE)))</f>
        <v>Data2=</v>
      </c>
      <c r="D184" s="65"/>
      <c r="E184" s="64"/>
      <c r="F184" s="7"/>
      <c r="G184" s="7"/>
      <c r="H184" s="7"/>
      <c r="I184" s="6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</row>
    <row r="185" spans="2:23" x14ac:dyDescent="0.2">
      <c r="B185" s="66">
        <f t="shared" si="2"/>
        <v>8</v>
      </c>
      <c r="C185" t="str">
        <f>IF(E180="","","Data2Label="&amp; IF(VLOOKUP(B180,'INI DATA'!$C$3:$AD$100,9,FALSE)&lt;&gt;"","""" &amp; VLOOKUP(B180,'INI DATA'!$C$3:$AD$100,9,FALSE)&amp;"""",""))</f>
        <v>Data2Label=</v>
      </c>
      <c r="D185" s="65"/>
      <c r="E185" s="64"/>
      <c r="F185" s="7"/>
      <c r="G185" s="7"/>
      <c r="H185" s="7"/>
      <c r="I185" s="6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</row>
    <row r="186" spans="2:23" x14ac:dyDescent="0.2">
      <c r="B186" s="66">
        <f t="shared" si="2"/>
        <v>8</v>
      </c>
      <c r="C186" t="str">
        <f>IF(E180="","","Data3=" &amp; IF(VLOOKUP(B180,'INI DATA'!$C$3:$AD$100,10,FALSE)="","",VLOOKUP(B180,'INI DATA'!$C$3:$AD$100,10,FALSE)))</f>
        <v>Data3=</v>
      </c>
      <c r="D186" s="65"/>
      <c r="E186" s="64"/>
      <c r="F186" s="7"/>
      <c r="G186" s="7"/>
      <c r="H186" s="7"/>
      <c r="I186" s="6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</row>
    <row r="187" spans="2:23" x14ac:dyDescent="0.2">
      <c r="B187" s="66">
        <f t="shared" si="2"/>
        <v>8</v>
      </c>
      <c r="C187" t="str">
        <f>IF(E180="","","Data3Label="&amp; IF(VLOOKUP(B180,'INI DATA'!$C$3:$AD$100,11,FALSE)&lt;&gt;"","""" &amp; VLOOKUP(B180,'INI DATA'!$C$3:$AD$100,11,FALSE)&amp;"""",""))</f>
        <v>Data3Label=</v>
      </c>
      <c r="D187" s="65"/>
      <c r="E187" s="64"/>
      <c r="F187" s="7"/>
      <c r="G187" s="7"/>
      <c r="H187" s="7"/>
      <c r="I187" s="6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</row>
    <row r="188" spans="2:23" x14ac:dyDescent="0.2">
      <c r="B188" s="66">
        <f t="shared" si="2"/>
        <v>8</v>
      </c>
      <c r="C188" t="str">
        <f>IF(E180="","","Data4=" &amp; IF(VLOOKUP(B180,'INI DATA'!$C$3:$AD$100,12,FALSE)="","",VLOOKUP(B180,'INI DATA'!$C$3:$AD$100,12,FALSE)))</f>
        <v>Data4=</v>
      </c>
      <c r="D188" s="65"/>
      <c r="E188" s="64"/>
      <c r="F188" s="7"/>
      <c r="G188" s="7"/>
      <c r="H188" s="7"/>
      <c r="I188" s="6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</row>
    <row r="189" spans="2:23" x14ac:dyDescent="0.2">
      <c r="B189" s="66">
        <f t="shared" si="2"/>
        <v>8</v>
      </c>
      <c r="C189" t="str">
        <f>IF(E180="","","Data4Label="&amp; IF(VLOOKUP(B180,'INI DATA'!$C$3:$AD$100,13,FALSE)&lt;&gt;"","""" &amp; VLOOKUP(B180,'INI DATA'!$C$3:$AD$100,13,FALSE)&amp;"""",""))</f>
        <v>Data4Label=</v>
      </c>
      <c r="D189" s="65"/>
      <c r="E189" s="64"/>
      <c r="F189" s="7"/>
      <c r="G189" s="7"/>
      <c r="H189" s="7"/>
      <c r="I189" s="6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</row>
    <row r="190" spans="2:23" x14ac:dyDescent="0.2">
      <c r="B190" s="66">
        <f t="shared" si="2"/>
        <v>8</v>
      </c>
      <c r="C190" t="str">
        <f>IF(E180="","","Data5=" &amp; IF(VLOOKUP(B180,'INI DATA'!$C$3:$AD$100,14,FALSE)="","",VLOOKUP(B180,'INI DATA'!$C$3:$AD$100,14,FALSE)))</f>
        <v>Data5=</v>
      </c>
      <c r="D190" s="65"/>
      <c r="E190" s="64"/>
      <c r="F190" s="7"/>
      <c r="G190" s="7"/>
      <c r="H190" s="7"/>
      <c r="I190" s="6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</row>
    <row r="191" spans="2:23" x14ac:dyDescent="0.2">
      <c r="B191" s="66">
        <f t="shared" si="2"/>
        <v>8</v>
      </c>
      <c r="C191" t="str">
        <f>IF(E180="","","Data5Label="&amp; IF(VLOOKUP(B180,'INI DATA'!$C$3:$AD$100,15,FALSE)&lt;&gt;"","""" &amp; VLOOKUP(B180,'INI DATA'!$C$3:$AD$100,15,FALSE)&amp;"""",""))</f>
        <v>Data5Label=</v>
      </c>
      <c r="D191" s="65"/>
      <c r="E191" s="64"/>
      <c r="F191" s="7"/>
      <c r="G191" s="7"/>
      <c r="H191" s="7"/>
      <c r="I191" s="6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</row>
    <row r="192" spans="2:23" x14ac:dyDescent="0.2">
      <c r="B192" s="66">
        <f t="shared" si="2"/>
        <v>8</v>
      </c>
      <c r="C192" t="str">
        <f>IF(E180="","","Data6=" &amp; IF(VLOOKUP(B180,'INI DATA'!$C$3:$AD$100,16,FALSE)="","",VLOOKUP(B180,'INI DATA'!$C$3:$AD$100,16,FALSE)))</f>
        <v>Data6=</v>
      </c>
      <c r="D192" s="65"/>
      <c r="E192" s="64"/>
      <c r="F192" s="7"/>
      <c r="G192" s="7"/>
      <c r="H192" s="7"/>
      <c r="I192" s="6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</row>
    <row r="193" spans="2:23" x14ac:dyDescent="0.2">
      <c r="B193" s="66">
        <f t="shared" si="2"/>
        <v>8</v>
      </c>
      <c r="C193" t="str">
        <f>IF(E180="","","Data6Label="&amp; IF(VLOOKUP(B180,'INI DATA'!$C$3:$AD$100,17,FALSE)&lt;&gt;"","""" &amp; VLOOKUP(B180,'INI DATA'!$C$3:$AD$100,17,FALSE)&amp;"""",""))</f>
        <v>Data6Label=</v>
      </c>
      <c r="D193" s="65"/>
      <c r="E193" s="64"/>
      <c r="F193" s="7"/>
      <c r="G193" s="7"/>
      <c r="H193" s="7"/>
      <c r="I193" s="6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</row>
    <row r="194" spans="2:23" x14ac:dyDescent="0.2">
      <c r="B194" s="66">
        <f t="shared" ref="B194:B241" si="3">IF((ROW()/24)&lt;&gt;ROUND(ROW()/24,0),ROUND(ROW()/24,0),ROW()/24)</f>
        <v>8</v>
      </c>
      <c r="C194" t="str">
        <f>IF(E180="","","Data7=" &amp; IF(VLOOKUP(B182,'INI DATA'!$C$3:$AD$100,18,FALSE)="","",VLOOKUP(B182,'INI DATA'!$C$3:$AD$100,18,FALSE)))</f>
        <v>Data7=</v>
      </c>
      <c r="D194" s="65"/>
      <c r="E194" s="64"/>
      <c r="F194" s="7"/>
      <c r="G194" s="7"/>
      <c r="H194" s="7"/>
      <c r="I194" s="6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</row>
    <row r="195" spans="2:23" x14ac:dyDescent="0.2">
      <c r="B195" s="66">
        <f t="shared" si="3"/>
        <v>8</v>
      </c>
      <c r="C195" t="str">
        <f>IF(E180="","","Data7Label="&amp; IF(VLOOKUP(B180,'INI DATA'!$C$3:$AD$100,19,FALSE)&lt;&gt;"","""" &amp; VLOOKUP(B180,'INI DATA'!$C$3:$AD$100,19,FALSE)&amp;"""",""))</f>
        <v>Data7Label=</v>
      </c>
      <c r="D195" s="65"/>
      <c r="E195" s="64"/>
      <c r="F195" s="7"/>
      <c r="G195" s="7"/>
      <c r="H195" s="7"/>
      <c r="I195" s="6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</row>
    <row r="196" spans="2:23" x14ac:dyDescent="0.2">
      <c r="B196" s="66">
        <f t="shared" si="3"/>
        <v>8</v>
      </c>
      <c r="C196" t="str">
        <f>IF(E180="","","Data8=" &amp; IF(VLOOKUP(B182,'INI DATA'!$C$3:$AD$100,20,FALSE)="","",VLOOKUP(B182,'INI DATA'!$C$3:$AD$100,20,FALSE)))</f>
        <v>Data8=</v>
      </c>
      <c r="D196" s="65"/>
      <c r="E196" s="64"/>
      <c r="F196" s="7"/>
      <c r="G196" s="7"/>
      <c r="H196" s="7"/>
      <c r="I196" s="6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</row>
    <row r="197" spans="2:23" x14ac:dyDescent="0.2">
      <c r="B197" s="66">
        <f t="shared" si="3"/>
        <v>8</v>
      </c>
      <c r="C197" t="str">
        <f>IF(E180="","","Data8Label="&amp; IF(VLOOKUP(B180,'INI DATA'!$C$3:$AD$100,21,FALSE)&lt;&gt;"","""" &amp; VLOOKUP(B180,'INI DATA'!$C$3:$AD$100,21,FALSE)&amp;"""",""))</f>
        <v>Data8Label=</v>
      </c>
      <c r="D197" s="65"/>
      <c r="E197" s="64"/>
      <c r="F197" s="7"/>
      <c r="G197" s="7"/>
      <c r="H197" s="7"/>
      <c r="I197" s="6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</row>
    <row r="198" spans="2:23" x14ac:dyDescent="0.2">
      <c r="B198" s="66">
        <f t="shared" si="3"/>
        <v>8</v>
      </c>
      <c r="C198" t="str">
        <f>IF(E180="","","Data9=" &amp; IF(VLOOKUP(B182,'INI DATA'!$C$3:$AD$100,22,FALSE)="","",VLOOKUP(B182,'INI DATA'!$C$3:$AD$100,22,FALSE)))</f>
        <v>Data9=</v>
      </c>
      <c r="D198" s="65"/>
      <c r="E198" s="64"/>
      <c r="F198" s="7"/>
      <c r="G198" s="7"/>
      <c r="H198" s="7"/>
      <c r="I198" s="6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</row>
    <row r="199" spans="2:23" x14ac:dyDescent="0.2">
      <c r="B199" s="66">
        <f t="shared" si="3"/>
        <v>8</v>
      </c>
      <c r="C199" t="str">
        <f>IF(E180="","","Data9Label="&amp; IF(VLOOKUP(B180,'INI DATA'!$C$3:$AD$100,23,FALSE)&lt;&gt;"","""" &amp; VLOOKUP(B180,'INI DATA'!$C$3:$AD$100,23,FALSE)&amp;"""",""))</f>
        <v>Data9Label=</v>
      </c>
      <c r="D199" s="65"/>
      <c r="E199" s="64"/>
      <c r="F199" s="7"/>
      <c r="G199" s="7"/>
      <c r="H199" s="7"/>
      <c r="I199" s="6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</row>
    <row r="200" spans="2:23" x14ac:dyDescent="0.2">
      <c r="B200" s="66">
        <f t="shared" si="3"/>
        <v>8</v>
      </c>
      <c r="C200" t="str">
        <f>IF(E180="","","Data10=" &amp; IF(VLOOKUP(B182,'INI DATA'!$C$3:$AD$100,24,FALSE)="","",VLOOKUP(B182,'INI DATA'!$C$3:$AD$100,24,FALSE)))</f>
        <v>Data10=</v>
      </c>
      <c r="D200" s="65"/>
      <c r="E200" s="64"/>
      <c r="F200" s="7"/>
      <c r="G200" s="7"/>
      <c r="H200" s="7"/>
      <c r="I200" s="6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</row>
    <row r="201" spans="2:23" x14ac:dyDescent="0.2">
      <c r="B201" s="66">
        <f t="shared" si="3"/>
        <v>8</v>
      </c>
      <c r="C201" t="str">
        <f>IF(E180="","","Data10Label="&amp; IF(VLOOKUP(B180,'INI DATA'!$C$3:$AD$100,25,FALSE)&lt;&gt;"","""" &amp; VLOOKUP(B180,'INI DATA'!$C$3:$AD$100,25,FALSE)&amp;"""",""))</f>
        <v>Data10Label=</v>
      </c>
      <c r="D201" s="65"/>
      <c r="E201" s="64"/>
      <c r="F201" s="7"/>
      <c r="G201" s="7"/>
      <c r="H201" s="7"/>
      <c r="I201" s="6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</row>
    <row r="202" spans="2:23" x14ac:dyDescent="0.2">
      <c r="B202" s="66">
        <f t="shared" si="3"/>
        <v>8</v>
      </c>
      <c r="C202" t="str">
        <f>IF(E180="","","Timer=" &amp; IF(VLOOKUP(B180,'INI DATA'!$C$3:$AF$100,4,FALSE)="","",VLOOKUP(B180,'INI DATA'!$C$3:$AF$100,4,FALSE)))</f>
        <v>Timer=</v>
      </c>
      <c r="D202" s="65"/>
      <c r="E202" s="64"/>
      <c r="F202" s="7"/>
      <c r="G202" s="7"/>
      <c r="H202" s="7"/>
      <c r="I202" s="6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</row>
    <row r="203" spans="2:23" x14ac:dyDescent="0.2">
      <c r="B203" s="66">
        <f t="shared" si="3"/>
        <v>8</v>
      </c>
      <c r="C203" t="str">
        <f>IF(E180="","","PurgeDays=" &amp; IF(VLOOKUP(B180,'INI DATA'!$C$3:$AD$100,7,FALSE)&lt;&gt;"",VLOOKUP(B180,'INI DATA'!$C$3:$AD$100,26,FALSE),""))</f>
        <v>PurgeDays=</v>
      </c>
      <c r="D203" s="65"/>
      <c r="E203" s="64"/>
      <c r="F203" s="7"/>
      <c r="G203" s="7"/>
      <c r="H203" s="7"/>
      <c r="I203" s="6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</row>
    <row r="204" spans="2:23" x14ac:dyDescent="0.2">
      <c r="B204" s="66">
        <f t="shared" si="3"/>
        <v>9</v>
      </c>
      <c r="C204" t="str">
        <f>IF(E204="","","[DBTable" &amp; VLOOKUP(B204,'INI DATA'!$C$3:$AF$99,1,FALSE) &amp; "]")</f>
        <v>[DBTable9]</v>
      </c>
      <c r="D204" s="65"/>
      <c r="E204" s="64" t="str">
        <f>IF(VLOOKUP(B204,'INI DATA'!$C$3:$AD$100,5,FALSE)="","","used")</f>
        <v>used</v>
      </c>
      <c r="F204" s="7"/>
      <c r="G204" s="7"/>
      <c r="H204" s="7"/>
      <c r="I204" s="6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</row>
    <row r="205" spans="2:23" x14ac:dyDescent="0.2">
      <c r="B205" s="66">
        <f t="shared" si="3"/>
        <v>9</v>
      </c>
      <c r="C205" t="str">
        <f>IF(E204="","","Name=" &amp; IF(VLOOKUP(B204,'INI DATA'!$C$3:$AD$100,5,FALSE)="","",VLOOKUP(B204,'INI DATA'!$C$3:$AD$100,2,FALSE)&amp;"-"&amp;VLOOKUP(B204,'INI DATA'!$C$3:$AD$100,5,FALSE)))</f>
        <v>Name=Energy-x3</v>
      </c>
      <c r="D205" s="65"/>
      <c r="E205" s="64"/>
      <c r="F205" s="7"/>
      <c r="G205" s="7"/>
      <c r="H205" s="7"/>
      <c r="I205" s="6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</row>
    <row r="206" spans="2:23" x14ac:dyDescent="0.2">
      <c r="B206" s="66">
        <f t="shared" si="3"/>
        <v>9</v>
      </c>
      <c r="C206" t="str">
        <f>IF(E204="","","Data1=" &amp; IF(VLOOKUP(B204,'INI DATA'!$C$3:$AD$100,6,FALSE)="",0,VLOOKUP(B204,'INI DATA'!$C$3:$AD$100,6,FALSE)))</f>
        <v>Data1=0</v>
      </c>
      <c r="D206" s="65"/>
      <c r="E206" s="64"/>
      <c r="F206" s="7"/>
      <c r="G206" s="7"/>
      <c r="H206" s="7"/>
      <c r="I206" s="6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</row>
    <row r="207" spans="2:23" x14ac:dyDescent="0.2">
      <c r="B207" s="66">
        <f t="shared" si="3"/>
        <v>9</v>
      </c>
      <c r="C207" t="str">
        <f>IF(E204="","","Data1Label="&amp; IF(VLOOKUP(B204,'INI DATA'!$C$3:$AD$100,7,FALSE)&lt;&gt;"","""" &amp; VLOOKUP(B204,'INI DATA'!$C$3:$AD$100,7,FALSE)&amp;"""",""))</f>
        <v>Data1Label=</v>
      </c>
      <c r="D207" s="65"/>
      <c r="E207" s="64"/>
      <c r="F207" s="7"/>
      <c r="G207" s="7"/>
      <c r="H207" s="7"/>
      <c r="I207" s="6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</row>
    <row r="208" spans="2:23" x14ac:dyDescent="0.2">
      <c r="B208" s="66">
        <f t="shared" si="3"/>
        <v>9</v>
      </c>
      <c r="C208" t="str">
        <f>IF(E204="","","Data2=" &amp; IF(VLOOKUP(B204,'INI DATA'!$C$3:$AD$100,8,FALSE)="","",VLOOKUP(B204,'INI DATA'!$C$3:$AD$100,8,FALSE)))</f>
        <v>Data2=</v>
      </c>
      <c r="D208" s="65"/>
      <c r="E208" s="64"/>
      <c r="F208" s="7"/>
      <c r="G208" s="7"/>
      <c r="H208" s="7"/>
      <c r="I208" s="6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</row>
    <row r="209" spans="2:23" x14ac:dyDescent="0.2">
      <c r="B209" s="66">
        <f t="shared" si="3"/>
        <v>9</v>
      </c>
      <c r="C209" t="str">
        <f>IF(E204="","","Data2Label="&amp; IF(VLOOKUP(B204,'INI DATA'!$C$3:$AD$100,9,FALSE)&lt;&gt;"","""" &amp; VLOOKUP(B204,'INI DATA'!$C$3:$AD$100,9,FALSE)&amp;"""",""))</f>
        <v>Data2Label=</v>
      </c>
      <c r="D209" s="65"/>
      <c r="E209" s="64"/>
      <c r="F209" s="7"/>
      <c r="G209" s="7"/>
      <c r="H209" s="7"/>
      <c r="I209" s="6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</row>
    <row r="210" spans="2:23" x14ac:dyDescent="0.2">
      <c r="B210" s="66">
        <f t="shared" si="3"/>
        <v>9</v>
      </c>
      <c r="C210" t="str">
        <f>IF(E204="","","Data3=" &amp; IF(VLOOKUP(B204,'INI DATA'!$C$3:$AD$100,10,FALSE)="","",VLOOKUP(B204,'INI DATA'!$C$3:$AD$100,10,FALSE)))</f>
        <v>Data3=</v>
      </c>
      <c r="D210" s="65"/>
      <c r="E210" s="64"/>
      <c r="F210" s="7"/>
      <c r="G210" s="7"/>
      <c r="H210" s="7"/>
      <c r="I210" s="6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</row>
    <row r="211" spans="2:23" x14ac:dyDescent="0.2">
      <c r="B211" s="66">
        <f t="shared" si="3"/>
        <v>9</v>
      </c>
      <c r="C211" t="str">
        <f>IF(E204="","","Data3Label="&amp; IF(VLOOKUP(B204,'INI DATA'!$C$3:$AD$100,11,FALSE)&lt;&gt;"","""" &amp; VLOOKUP(B204,'INI DATA'!$C$3:$AD$100,11,FALSE)&amp;"""",""))</f>
        <v>Data3Label=</v>
      </c>
      <c r="D211" s="65"/>
      <c r="E211" s="64"/>
      <c r="F211" s="7"/>
      <c r="G211" s="7"/>
      <c r="H211" s="7"/>
      <c r="I211" s="6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</row>
    <row r="212" spans="2:23" x14ac:dyDescent="0.2">
      <c r="B212" s="66">
        <f t="shared" si="3"/>
        <v>9</v>
      </c>
      <c r="C212" t="str">
        <f>IF(E204="","","Data4=" &amp; IF(VLOOKUP(B204,'INI DATA'!$C$3:$AD$100,12,FALSE)="","",VLOOKUP(B204,'INI DATA'!$C$3:$AD$100,12,FALSE)))</f>
        <v>Data4=</v>
      </c>
      <c r="D212" s="65"/>
      <c r="E212" s="64"/>
      <c r="F212" s="7"/>
      <c r="G212" s="7"/>
      <c r="H212" s="7"/>
      <c r="I212" s="6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</row>
    <row r="213" spans="2:23" x14ac:dyDescent="0.2">
      <c r="B213" s="66">
        <f t="shared" si="3"/>
        <v>9</v>
      </c>
      <c r="C213" t="str">
        <f>IF(E204="","","Data4Label="&amp; IF(VLOOKUP(B204,'INI DATA'!$C$3:$AD$100,13,FALSE)&lt;&gt;"","""" &amp; VLOOKUP(B204,'INI DATA'!$C$3:$AD$100,13,FALSE)&amp;"""",""))</f>
        <v>Data4Label=</v>
      </c>
      <c r="D213" s="65"/>
      <c r="E213" s="64"/>
      <c r="F213" s="7"/>
      <c r="G213" s="7"/>
      <c r="H213" s="7"/>
      <c r="I213" s="6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</row>
    <row r="214" spans="2:23" x14ac:dyDescent="0.2">
      <c r="B214" s="66">
        <f t="shared" si="3"/>
        <v>9</v>
      </c>
      <c r="C214" t="str">
        <f>IF(E204="","","Data5=" &amp; IF(VLOOKUP(B204,'INI DATA'!$C$3:$AD$100,14,FALSE)="","",VLOOKUP(B204,'INI DATA'!$C$3:$AD$100,14,FALSE)))</f>
        <v>Data5=</v>
      </c>
      <c r="D214" s="65"/>
      <c r="E214" s="64"/>
      <c r="F214" s="7"/>
      <c r="G214" s="7"/>
      <c r="H214" s="7"/>
      <c r="I214" s="6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</row>
    <row r="215" spans="2:23" x14ac:dyDescent="0.2">
      <c r="B215" s="66">
        <f t="shared" si="3"/>
        <v>9</v>
      </c>
      <c r="C215" t="str">
        <f>IF(E204="","","Data5Label="&amp; IF(VLOOKUP(B204,'INI DATA'!$C$3:$AD$100,15,FALSE)&lt;&gt;"","""" &amp; VLOOKUP(B204,'INI DATA'!$C$3:$AD$100,15,FALSE)&amp;"""",""))</f>
        <v>Data5Label=</v>
      </c>
      <c r="D215" s="65"/>
      <c r="E215" s="64"/>
      <c r="F215" s="7"/>
      <c r="G215" s="7"/>
      <c r="H215" s="7"/>
      <c r="I215" s="6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</row>
    <row r="216" spans="2:23" x14ac:dyDescent="0.2">
      <c r="B216" s="66">
        <f t="shared" si="3"/>
        <v>9</v>
      </c>
      <c r="C216" t="str">
        <f>IF(E204="","","Data6=" &amp; IF(VLOOKUP(B204,'INI DATA'!$C$3:$AD$100,16,FALSE)="","",VLOOKUP(B204,'INI DATA'!$C$3:$AD$100,16,FALSE)))</f>
        <v>Data6=</v>
      </c>
      <c r="D216" s="65"/>
      <c r="E216" s="64"/>
      <c r="F216" s="7"/>
      <c r="G216" s="7"/>
      <c r="H216" s="7"/>
      <c r="I216" s="6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</row>
    <row r="217" spans="2:23" x14ac:dyDescent="0.2">
      <c r="B217" s="66">
        <f t="shared" si="3"/>
        <v>9</v>
      </c>
      <c r="C217" t="str">
        <f>IF(E204="","","Data6Label="&amp; IF(VLOOKUP(B204,'INI DATA'!$C$3:$AD$100,17,FALSE)&lt;&gt;"","""" &amp; VLOOKUP(B204,'INI DATA'!$C$3:$AD$100,17,FALSE)&amp;"""",""))</f>
        <v>Data6Label=</v>
      </c>
      <c r="D217" s="65"/>
      <c r="E217" s="64"/>
      <c r="F217" s="7"/>
      <c r="G217" s="7"/>
      <c r="H217" s="7"/>
      <c r="I217" s="6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</row>
    <row r="218" spans="2:23" x14ac:dyDescent="0.2">
      <c r="B218" s="66">
        <f t="shared" si="3"/>
        <v>9</v>
      </c>
      <c r="C218" t="str">
        <f>IF(E204="","","Data7=" &amp; IF(VLOOKUP(B206,'INI DATA'!$C$3:$AD$100,18,FALSE)="","",VLOOKUP(B206,'INI DATA'!$C$3:$AD$100,18,FALSE)))</f>
        <v>Data7=</v>
      </c>
      <c r="D218" s="65"/>
      <c r="E218" s="64"/>
      <c r="F218" s="7"/>
      <c r="G218" s="7"/>
      <c r="H218" s="7"/>
      <c r="I218" s="6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</row>
    <row r="219" spans="2:23" x14ac:dyDescent="0.2">
      <c r="B219" s="66">
        <f t="shared" si="3"/>
        <v>9</v>
      </c>
      <c r="C219" t="str">
        <f>IF(E204="","","Data7Label="&amp; IF(VLOOKUP(B204,'INI DATA'!$C$3:$AD$100,19,FALSE)&lt;&gt;"","""" &amp; VLOOKUP(B204,'INI DATA'!$C$3:$AD$100,19,FALSE)&amp;"""",""))</f>
        <v>Data7Label=</v>
      </c>
      <c r="D219" s="65"/>
      <c r="E219" s="64"/>
      <c r="F219" s="7"/>
      <c r="G219" s="7"/>
      <c r="H219" s="7"/>
      <c r="I219" s="6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</row>
    <row r="220" spans="2:23" x14ac:dyDescent="0.2">
      <c r="B220" s="66">
        <f t="shared" si="3"/>
        <v>9</v>
      </c>
      <c r="C220" t="str">
        <f>IF(E204="","","Data8=" &amp; IF(VLOOKUP(B206,'INI DATA'!$C$3:$AD$100,20,FALSE)="","",VLOOKUP(B206,'INI DATA'!$C$3:$AD$100,20,FALSE)))</f>
        <v>Data8=</v>
      </c>
      <c r="D220" s="65"/>
      <c r="E220" s="64"/>
      <c r="F220" s="7"/>
      <c r="G220" s="7"/>
      <c r="H220" s="7"/>
      <c r="I220" s="6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</row>
    <row r="221" spans="2:23" x14ac:dyDescent="0.2">
      <c r="B221" s="66">
        <f t="shared" si="3"/>
        <v>9</v>
      </c>
      <c r="C221" t="str">
        <f>IF(E204="","","Data8Label="&amp; IF(VLOOKUP(B204,'INI DATA'!$C$3:$AD$100,21,FALSE)&lt;&gt;"","""" &amp; VLOOKUP(B204,'INI DATA'!$C$3:$AD$100,21,FALSE)&amp;"""",""))</f>
        <v>Data8Label=</v>
      </c>
      <c r="D221" s="65"/>
      <c r="E221" s="64"/>
      <c r="F221" s="7"/>
      <c r="G221" s="7"/>
      <c r="H221" s="7"/>
      <c r="I221" s="6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</row>
    <row r="222" spans="2:23" x14ac:dyDescent="0.2">
      <c r="B222" s="66">
        <f t="shared" si="3"/>
        <v>9</v>
      </c>
      <c r="C222" t="str">
        <f>IF(E204="","","Data9=" &amp; IF(VLOOKUP(B206,'INI DATA'!$C$3:$AD$100,22,FALSE)="","",VLOOKUP(B206,'INI DATA'!$C$3:$AD$100,22,FALSE)))</f>
        <v>Data9=</v>
      </c>
      <c r="D222" s="65"/>
      <c r="E222" s="64"/>
      <c r="F222" s="7"/>
      <c r="G222" s="7"/>
      <c r="H222" s="7"/>
      <c r="I222" s="6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</row>
    <row r="223" spans="2:23" x14ac:dyDescent="0.2">
      <c r="B223" s="66">
        <f t="shared" si="3"/>
        <v>9</v>
      </c>
      <c r="C223" t="str">
        <f>IF(E204="","","Data9Label="&amp; IF(VLOOKUP(B204,'INI DATA'!$C$3:$AD$100,23,FALSE)&lt;&gt;"","""" &amp; VLOOKUP(B204,'INI DATA'!$C$3:$AD$100,23,FALSE)&amp;"""",""))</f>
        <v>Data9Label=</v>
      </c>
      <c r="D223" s="65"/>
      <c r="E223" s="64"/>
      <c r="F223" s="7"/>
      <c r="G223" s="7"/>
      <c r="H223" s="7"/>
      <c r="I223" s="6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</row>
    <row r="224" spans="2:23" x14ac:dyDescent="0.2">
      <c r="B224" s="66">
        <f t="shared" si="3"/>
        <v>9</v>
      </c>
      <c r="C224" t="str">
        <f>IF(E204="","","Data10=" &amp; IF(VLOOKUP(B206,'INI DATA'!$C$3:$AD$100,24,FALSE)="","",VLOOKUP(B206,'INI DATA'!$C$3:$AD$100,24,FALSE)))</f>
        <v>Data10=</v>
      </c>
      <c r="D224" s="65"/>
      <c r="E224" s="64"/>
      <c r="F224" s="7"/>
      <c r="G224" s="7"/>
      <c r="H224" s="7"/>
      <c r="I224" s="6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</row>
    <row r="225" spans="2:23" x14ac:dyDescent="0.2">
      <c r="B225" s="66">
        <f t="shared" si="3"/>
        <v>9</v>
      </c>
      <c r="C225" t="str">
        <f>IF(E204="","","Data10Label="&amp; IF(VLOOKUP(B204,'INI DATA'!$C$3:$AD$100,25,FALSE)&lt;&gt;"","""" &amp; VLOOKUP(B204,'INI DATA'!$C$3:$AD$100,25,FALSE)&amp;"""",""))</f>
        <v>Data10Label=</v>
      </c>
      <c r="D225" s="65"/>
      <c r="E225" s="64"/>
      <c r="F225" s="7"/>
      <c r="G225" s="7"/>
      <c r="H225" s="7"/>
      <c r="I225" s="6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</row>
    <row r="226" spans="2:23" x14ac:dyDescent="0.2">
      <c r="B226" s="66">
        <f t="shared" si="3"/>
        <v>9</v>
      </c>
      <c r="C226" t="str">
        <f>IF(E204="","","Timer=" &amp; IF(VLOOKUP(B204,'INI DATA'!$C$3:$AF$100,4,FALSE)="","",VLOOKUP(B204,'INI DATA'!$C$3:$AF$100,4,FALSE)))</f>
        <v>Timer=</v>
      </c>
      <c r="D226" s="65"/>
      <c r="E226" s="64"/>
      <c r="F226" s="7"/>
      <c r="G226" s="7"/>
      <c r="H226" s="7"/>
      <c r="I226" s="6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</row>
    <row r="227" spans="2:23" x14ac:dyDescent="0.2">
      <c r="B227" s="66">
        <f t="shared" si="3"/>
        <v>9</v>
      </c>
      <c r="C227" t="str">
        <f>IF(E204="","","PurgeDays=" &amp; IF(VLOOKUP(B204,'INI DATA'!$C$3:$AD$100,7,FALSE)&lt;&gt;"",VLOOKUP(B204,'INI DATA'!$C$3:$AD$100,26,FALSE),""))</f>
        <v>PurgeDays=</v>
      </c>
      <c r="D227" s="65"/>
      <c r="E227" s="64"/>
      <c r="F227" s="7"/>
      <c r="G227" s="7"/>
      <c r="H227" s="7"/>
      <c r="I227" s="6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</row>
    <row r="228" spans="2:23" x14ac:dyDescent="0.2">
      <c r="B228" s="66">
        <f t="shared" si="3"/>
        <v>10</v>
      </c>
      <c r="C228" t="str">
        <f>IF(E228="","","[DBTable" &amp; VLOOKUP(B228,'INI DATA'!$C$3:$AF$99,1,FALSE) &amp; "]")</f>
        <v>[DBTable10]</v>
      </c>
      <c r="D228" s="65"/>
      <c r="E228" s="64" t="str">
        <f>IF(VLOOKUP(B228,'INI DATA'!$C$3:$AD$100,5,FALSE)="","","used")</f>
        <v>used</v>
      </c>
      <c r="F228" s="7"/>
      <c r="G228" s="7"/>
      <c r="H228" s="7"/>
      <c r="I228" s="6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</row>
    <row r="229" spans="2:23" x14ac:dyDescent="0.2">
      <c r="B229" s="66">
        <f t="shared" si="3"/>
        <v>10</v>
      </c>
      <c r="C229" t="str">
        <f>IF(E228="","","Name=" &amp; IF(VLOOKUP(B228,'INI DATA'!$C$3:$AD$100,5,FALSE)="","",VLOOKUP(B228,'INI DATA'!$C$3:$AD$100,2,FALSE)&amp;"-"&amp;VLOOKUP(B228,'INI DATA'!$C$3:$AD$100,5,FALSE)))</f>
        <v>Name=Hum-Humidity</v>
      </c>
      <c r="D229" s="65"/>
      <c r="E229" s="64"/>
      <c r="F229" s="7"/>
      <c r="G229" s="7"/>
      <c r="H229" s="7"/>
      <c r="I229" s="6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</row>
    <row r="230" spans="2:23" x14ac:dyDescent="0.2">
      <c r="B230" s="66">
        <f t="shared" si="3"/>
        <v>10</v>
      </c>
      <c r="C230" t="str">
        <f>IF(E228="","","Data1=" &amp; IF(VLOOKUP(B228,'INI DATA'!$C$3:$AD$100,6,FALSE)="",0,VLOOKUP(B228,'INI DATA'!$C$3:$AD$100,6,FALSE)))</f>
        <v>Data1=$dtnr:941||1</v>
      </c>
      <c r="D230" s="65"/>
      <c r="E230" s="64"/>
      <c r="F230" s="7"/>
      <c r="G230" s="7"/>
      <c r="H230" s="7"/>
      <c r="I230" s="6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</row>
    <row r="231" spans="2:23" x14ac:dyDescent="0.2">
      <c r="B231" s="66">
        <f t="shared" si="3"/>
        <v>10</v>
      </c>
      <c r="C231" t="str">
        <f>IF(E228="","","Data1Label="&amp; IF(VLOOKUP(B228,'INI DATA'!$C$3:$AD$100,7,FALSE)&lt;&gt;"","""" &amp; VLOOKUP(B228,'INI DATA'!$C$3:$AD$100,7,FALSE)&amp;"""",""))</f>
        <v>Data1Label="Bathroom"</v>
      </c>
      <c r="D231" s="65"/>
      <c r="E231" s="64"/>
      <c r="F231" s="7"/>
      <c r="G231" s="7"/>
      <c r="H231" s="7"/>
      <c r="I231" s="6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</row>
    <row r="232" spans="2:23" x14ac:dyDescent="0.2">
      <c r="B232" s="66">
        <f t="shared" si="3"/>
        <v>10</v>
      </c>
      <c r="C232" t="str">
        <f>IF(E228="","","Data2=" &amp; IF(VLOOKUP(B228,'INI DATA'!$C$3:$AD$100,8,FALSE)="","",VLOOKUP(B228,'INI DATA'!$C$3:$AD$100,8,FALSE)))</f>
        <v>Data2=$dtnr:752||1</v>
      </c>
      <c r="D232" s="65"/>
      <c r="E232" s="64"/>
      <c r="F232" s="7"/>
      <c r="G232" s="7"/>
      <c r="H232" s="7"/>
      <c r="I232" s="6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</row>
    <row r="233" spans="2:23" x14ac:dyDescent="0.2">
      <c r="B233" s="66">
        <f t="shared" si="3"/>
        <v>10</v>
      </c>
      <c r="C233" t="str">
        <f>IF(E228="","","Data2Label="&amp; IF(VLOOKUP(B228,'INI DATA'!$C$3:$AD$100,9,FALSE)&lt;&gt;"","""" &amp; VLOOKUP(B228,'INI DATA'!$C$3:$AD$100,9,FALSE)&amp;"""",""))</f>
        <v>Data2Label="Attic"</v>
      </c>
      <c r="D233" s="65"/>
      <c r="E233" s="64"/>
      <c r="F233" s="7"/>
      <c r="G233" s="7"/>
      <c r="H233" s="7"/>
      <c r="I233" s="6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</row>
    <row r="234" spans="2:23" x14ac:dyDescent="0.2">
      <c r="B234" s="66">
        <f t="shared" si="3"/>
        <v>10</v>
      </c>
      <c r="C234" t="str">
        <f>IF(E228="","","Data3=" &amp; IF(VLOOKUP(B228,'INI DATA'!$C$3:$AD$100,10,FALSE)="","",VLOOKUP(B228,'INI DATA'!$C$3:$AD$100,10,FALSE)))</f>
        <v>Data3=$dtnr:738||1</v>
      </c>
      <c r="D234" s="65"/>
      <c r="E234" s="64"/>
      <c r="F234" s="7"/>
      <c r="G234" s="7"/>
      <c r="H234" s="7"/>
      <c r="I234" s="6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</row>
    <row r="235" spans="2:23" x14ac:dyDescent="0.2">
      <c r="B235" s="66">
        <f t="shared" si="3"/>
        <v>10</v>
      </c>
      <c r="C235" t="str">
        <f>IF(E228="","","Data3Label="&amp; IF(VLOOKUP(B228,'INI DATA'!$C$3:$AD$100,11,FALSE)&lt;&gt;"","""" &amp; VLOOKUP(B228,'INI DATA'!$C$3:$AD$100,11,FALSE)&amp;"""",""))</f>
        <v>Data3Label="Outside"</v>
      </c>
      <c r="D235" s="65"/>
      <c r="E235" s="64"/>
      <c r="F235" s="7"/>
      <c r="G235" s="7"/>
      <c r="H235" s="7"/>
      <c r="I235" s="6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</row>
    <row r="236" spans="2:23" x14ac:dyDescent="0.2">
      <c r="B236" s="66">
        <f t="shared" si="3"/>
        <v>10</v>
      </c>
      <c r="C236" t="str">
        <f>IF(E228="","","Data4=" &amp; IF(VLOOKUP(B228,'INI DATA'!$C$3:$AD$100,12,FALSE)="","",VLOOKUP(B228,'INI DATA'!$C$3:$AD$100,12,FALSE)))</f>
        <v>Data4=$dtnr:846||1</v>
      </c>
      <c r="D236" s="65"/>
      <c r="E236" s="64"/>
      <c r="F236" s="7"/>
      <c r="G236" s="7"/>
      <c r="H236" s="7"/>
      <c r="I236" s="6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</row>
    <row r="237" spans="2:23" x14ac:dyDescent="0.2">
      <c r="B237" s="66">
        <f t="shared" si="3"/>
        <v>10</v>
      </c>
      <c r="C237" t="str">
        <f>IF(E228="","","Data4Label="&amp; IF(VLOOKUP(B228,'INI DATA'!$C$3:$AD$100,13,FALSE)&lt;&gt;"","""" &amp; VLOOKUP(B228,'INI DATA'!$C$3:$AD$100,13,FALSE)&amp;"""",""))</f>
        <v>Data4Label="Bedroom"</v>
      </c>
      <c r="D237" s="65"/>
      <c r="E237" s="64"/>
      <c r="F237" s="7"/>
      <c r="G237" s="7"/>
      <c r="H237" s="7"/>
      <c r="I237" s="6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</row>
    <row r="238" spans="2:23" x14ac:dyDescent="0.2">
      <c r="B238" s="66">
        <f t="shared" si="3"/>
        <v>10</v>
      </c>
      <c r="C238" t="str">
        <f>IF(E228="","","Data5=" &amp; IF(VLOOKUP(B228,'INI DATA'!$C$3:$AD$100,14,FALSE)="","",VLOOKUP(B228,'INI DATA'!$C$3:$AD$100,14,FALSE)))</f>
        <v>Data5=</v>
      </c>
      <c r="D238" s="65"/>
      <c r="E238" s="64"/>
      <c r="F238" s="7"/>
      <c r="G238" s="7"/>
      <c r="H238" s="7"/>
      <c r="I238" s="6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</row>
    <row r="239" spans="2:23" x14ac:dyDescent="0.2">
      <c r="B239" s="66">
        <f t="shared" si="3"/>
        <v>10</v>
      </c>
      <c r="C239" t="str">
        <f>IF(E228="","","Data5Label="&amp; IF(VLOOKUP(B228,'INI DATA'!$C$3:$AD$100,15,FALSE)&lt;&gt;"","""" &amp; VLOOKUP(B228,'INI DATA'!$C$3:$AD$100,15,FALSE)&amp;"""",""))</f>
        <v>Data5Label=</v>
      </c>
      <c r="D239" s="65"/>
      <c r="E239" s="64"/>
      <c r="F239" s="7"/>
      <c r="G239" s="7"/>
      <c r="H239" s="7"/>
      <c r="I239" s="6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</row>
    <row r="240" spans="2:23" x14ac:dyDescent="0.2">
      <c r="B240" s="66">
        <f t="shared" si="3"/>
        <v>10</v>
      </c>
      <c r="C240" t="str">
        <f>IF(E228="","","Data6=" &amp; IF(VLOOKUP(B228,'INI DATA'!$C$3:$AD$100,16,FALSE)="","",VLOOKUP(B228,'INI DATA'!$C$3:$AD$100,16,FALSE)))</f>
        <v>Data6=</v>
      </c>
      <c r="D240" s="65"/>
      <c r="E240" s="64"/>
      <c r="F240" s="7"/>
      <c r="G240" s="7"/>
      <c r="H240" s="7"/>
      <c r="I240" s="6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</row>
    <row r="241" spans="2:23" x14ac:dyDescent="0.2">
      <c r="B241" s="66">
        <f t="shared" si="3"/>
        <v>10</v>
      </c>
      <c r="C241" t="str">
        <f>IF(E228="","","Data6Label="&amp; IF(VLOOKUP(B228,'INI DATA'!$C$3:$AD$100,17,FALSE)&lt;&gt;"","""" &amp; VLOOKUP(B228,'INI DATA'!$C$3:$AD$100,17,FALSE)&amp;"""",""))</f>
        <v>Data6Label=</v>
      </c>
      <c r="D241" s="65"/>
      <c r="E241" s="64"/>
      <c r="F241" s="7"/>
      <c r="G241" s="7"/>
      <c r="H241" s="7"/>
      <c r="I241" s="6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</row>
    <row r="242" spans="2:23" x14ac:dyDescent="0.2">
      <c r="B242" s="66">
        <f>IF((ROW()/24)&lt;&gt;ROUND(ROW()/24,0),ROUND(ROW()/24,0),ROW()/24)</f>
        <v>10</v>
      </c>
      <c r="C242" t="str">
        <f>IF(E228="","","Data7=" &amp; IF(VLOOKUP(B230,'INI DATA'!$C$3:$AD$100,18,FALSE)="","",VLOOKUP(B230,'INI DATA'!$C$3:$AD$100,18,FALSE)))</f>
        <v>Data7=</v>
      </c>
      <c r="D242" s="65"/>
      <c r="E242" s="64"/>
      <c r="F242" s="7"/>
      <c r="G242" s="7"/>
      <c r="H242" s="7"/>
      <c r="I242" s="6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</row>
    <row r="243" spans="2:23" x14ac:dyDescent="0.2">
      <c r="B243" s="66">
        <f t="shared" ref="B243:B306" si="4">IF((ROW()/24)&lt;&gt;ROUND(ROW()/24,0),ROUND(ROW()/24,0),ROW()/24)</f>
        <v>10</v>
      </c>
      <c r="C243" t="str">
        <f>IF(E228="","","Data7Label="&amp; IF(VLOOKUP(B228,'INI DATA'!$C$3:$AD$100,19,FALSE)&lt;&gt;"","""" &amp; VLOOKUP(B228,'INI DATA'!$C$3:$AD$100,19,FALSE)&amp;"""",""))</f>
        <v>Data7Label=</v>
      </c>
      <c r="D243" s="65"/>
      <c r="E243" s="64"/>
      <c r="F243" s="7"/>
      <c r="G243" s="7"/>
      <c r="H243" s="7"/>
      <c r="I243" s="6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</row>
    <row r="244" spans="2:23" x14ac:dyDescent="0.2">
      <c r="B244" s="66">
        <f t="shared" si="4"/>
        <v>10</v>
      </c>
      <c r="C244" t="str">
        <f>IF(E228="","","Data8=" &amp; IF(VLOOKUP(B230,'INI DATA'!$C$3:$AD$100,20,FALSE)="","",VLOOKUP(B230,'INI DATA'!$C$3:$AD$100,20,FALSE)))</f>
        <v>Data8=</v>
      </c>
      <c r="D244" s="65"/>
      <c r="E244" s="64"/>
      <c r="F244" s="7"/>
      <c r="G244" s="7"/>
      <c r="H244" s="7"/>
      <c r="I244" s="6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</row>
    <row r="245" spans="2:23" x14ac:dyDescent="0.2">
      <c r="B245" s="66">
        <f t="shared" si="4"/>
        <v>10</v>
      </c>
      <c r="C245" t="str">
        <f>IF(E228="","","Data8Label="&amp; IF(VLOOKUP(B228,'INI DATA'!$C$3:$AD$100,21,FALSE)&lt;&gt;"","""" &amp; VLOOKUP(B228,'INI DATA'!$C$3:$AD$100,21,FALSE)&amp;"""",""))</f>
        <v>Data8Label=</v>
      </c>
      <c r="D245" s="65"/>
      <c r="E245" s="64"/>
      <c r="F245" s="7"/>
      <c r="G245" s="7"/>
      <c r="H245" s="7"/>
      <c r="I245" s="6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</row>
    <row r="246" spans="2:23" x14ac:dyDescent="0.2">
      <c r="B246" s="66">
        <f t="shared" si="4"/>
        <v>10</v>
      </c>
      <c r="C246" t="str">
        <f>IF(E228="","","Data9=" &amp; IF(VLOOKUP(B230,'INI DATA'!$C$3:$AD$100,22,FALSE)="","",VLOOKUP(B230,'INI DATA'!$C$3:$AD$100,22,FALSE)))</f>
        <v>Data9=</v>
      </c>
      <c r="D246" s="65"/>
      <c r="E246" s="64"/>
      <c r="F246" s="7"/>
      <c r="G246" s="7"/>
      <c r="H246" s="7"/>
      <c r="I246" s="6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</row>
    <row r="247" spans="2:23" x14ac:dyDescent="0.2">
      <c r="B247" s="66">
        <f t="shared" si="4"/>
        <v>10</v>
      </c>
      <c r="C247" t="str">
        <f>IF(E228="","","Data9Label="&amp; IF(VLOOKUP(B228,'INI DATA'!$C$3:$AD$100,23,FALSE)&lt;&gt;"","""" &amp; VLOOKUP(B228,'INI DATA'!$C$3:$AD$100,23,FALSE)&amp;"""",""))</f>
        <v>Data9Label=</v>
      </c>
      <c r="D247" s="65"/>
      <c r="E247" s="64"/>
      <c r="F247" s="7"/>
      <c r="G247" s="7"/>
      <c r="H247" s="7"/>
      <c r="I247" s="6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</row>
    <row r="248" spans="2:23" x14ac:dyDescent="0.2">
      <c r="B248" s="66">
        <f t="shared" si="4"/>
        <v>10</v>
      </c>
      <c r="C248" t="str">
        <f>IF(E228="","","Data10=" &amp; IF(VLOOKUP(B230,'INI DATA'!$C$3:$AD$100,24,FALSE)="","",VLOOKUP(B230,'INI DATA'!$C$3:$AD$100,24,FALSE)))</f>
        <v>Data10=</v>
      </c>
      <c r="D248" s="65"/>
      <c r="E248" s="64"/>
      <c r="F248" s="7"/>
      <c r="G248" s="7"/>
      <c r="H248" s="7"/>
      <c r="I248" s="6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</row>
    <row r="249" spans="2:23" x14ac:dyDescent="0.2">
      <c r="B249" s="66">
        <f t="shared" si="4"/>
        <v>10</v>
      </c>
      <c r="C249" t="str">
        <f>IF(E228="","","Data10Label="&amp; IF(VLOOKUP(B228,'INI DATA'!$C$3:$AD$100,25,FALSE)&lt;&gt;"","""" &amp; VLOOKUP(B228,'INI DATA'!$C$3:$AD$100,25,FALSE)&amp;"""",""))</f>
        <v>Data10Label=</v>
      </c>
      <c r="D249" s="65"/>
      <c r="E249" s="64"/>
      <c r="F249" s="7"/>
      <c r="G249" s="7"/>
      <c r="H249" s="7"/>
      <c r="I249" s="6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</row>
    <row r="250" spans="2:23" x14ac:dyDescent="0.2">
      <c r="B250" s="66">
        <f t="shared" si="4"/>
        <v>10</v>
      </c>
      <c r="C250" t="str">
        <f>IF(E228="","","Timer=" &amp; IF(VLOOKUP(B228,'INI DATA'!$C$3:$AF$100,4,FALSE)="","",VLOOKUP(B228,'INI DATA'!$C$3:$AF$100,4,FALSE)))</f>
        <v>Timer=16</v>
      </c>
      <c r="D250" s="65"/>
      <c r="E250" s="64"/>
      <c r="F250" s="7"/>
      <c r="G250" s="7"/>
      <c r="H250" s="7"/>
      <c r="I250" s="6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</row>
    <row r="251" spans="2:23" x14ac:dyDescent="0.2">
      <c r="B251" s="66">
        <f t="shared" si="4"/>
        <v>10</v>
      </c>
      <c r="C251" t="str">
        <f>IF(E228="","","PurgeDays=" &amp; IF(VLOOKUP(B228,'INI DATA'!$C$3:$AD$100,7,FALSE)&lt;&gt;"",VLOOKUP(B228,'INI DATA'!$C$3:$AD$100,26,FALSE),""))</f>
        <v>PurgeDays=</v>
      </c>
      <c r="D251" s="65"/>
      <c r="E251" s="64"/>
      <c r="F251" s="7"/>
      <c r="G251" s="7"/>
      <c r="H251" s="7"/>
      <c r="I251" s="6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</row>
    <row r="252" spans="2:23" x14ac:dyDescent="0.2">
      <c r="B252" s="66">
        <f t="shared" si="4"/>
        <v>11</v>
      </c>
      <c r="C252" t="str">
        <f>IF(E252="","","[DBTable" &amp; VLOOKUP(B252,'INI DATA'!$C$3:$AF$99,1,FALSE) &amp; "]")</f>
        <v>[DBTable11]</v>
      </c>
      <c r="D252" s="65"/>
      <c r="E252" s="64" t="str">
        <f>IF(VLOOKUP(B252,'INI DATA'!$C$3:$AD$100,5,FALSE)="","","used")</f>
        <v>used</v>
      </c>
      <c r="F252" s="7"/>
      <c r="G252" s="7"/>
      <c r="H252" s="7"/>
      <c r="I252" s="6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</row>
    <row r="253" spans="2:23" x14ac:dyDescent="0.2">
      <c r="B253" s="66">
        <f t="shared" si="4"/>
        <v>11</v>
      </c>
      <c r="C253" t="str">
        <f>IF(E252="","","Name=" &amp; IF(VLOOKUP(B252,'INI DATA'!$C$3:$AD$100,5,FALSE)="","",VLOOKUP(B252,'INI DATA'!$C$3:$AD$100,2,FALSE)&amp;"-"&amp;VLOOKUP(B252,'INI DATA'!$C$3:$AD$100,5,FALSE)))</f>
        <v>Name=Hum-x1</v>
      </c>
      <c r="D253" s="65"/>
      <c r="E253" s="64"/>
      <c r="F253" s="7"/>
      <c r="G253" s="7"/>
      <c r="H253" s="7"/>
      <c r="I253" s="6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</row>
    <row r="254" spans="2:23" x14ac:dyDescent="0.2">
      <c r="B254" s="66">
        <f t="shared" si="4"/>
        <v>11</v>
      </c>
      <c r="C254" t="str">
        <f>IF(E252="","","Data1=" &amp; IF(VLOOKUP(B252,'INI DATA'!$C$3:$AD$100,6,FALSE)="",0,VLOOKUP(B252,'INI DATA'!$C$3:$AD$100,6,FALSE)))</f>
        <v>Data1=0</v>
      </c>
      <c r="D254" s="65"/>
      <c r="E254" s="64"/>
      <c r="F254" s="7"/>
      <c r="G254" s="7"/>
      <c r="H254" s="7"/>
      <c r="I254" s="6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</row>
    <row r="255" spans="2:23" x14ac:dyDescent="0.2">
      <c r="B255" s="66">
        <f t="shared" si="4"/>
        <v>11</v>
      </c>
      <c r="C255" t="str">
        <f>IF(E252="","","Data1Label="&amp; IF(VLOOKUP(B252,'INI DATA'!$C$3:$AD$100,7,FALSE)&lt;&gt;"","""" &amp; VLOOKUP(B252,'INI DATA'!$C$3:$AD$100,7,FALSE)&amp;"""",""))</f>
        <v>Data1Label=</v>
      </c>
      <c r="D255" s="65"/>
      <c r="E255" s="64"/>
      <c r="F255" s="7"/>
      <c r="G255" s="7"/>
      <c r="H255" s="7"/>
      <c r="I255" s="6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</row>
    <row r="256" spans="2:23" x14ac:dyDescent="0.2">
      <c r="B256" s="66">
        <f t="shared" si="4"/>
        <v>11</v>
      </c>
      <c r="C256" t="str">
        <f>IF(E252="","","Data2=" &amp; IF(VLOOKUP(B252,'INI DATA'!$C$3:$AD$100,8,FALSE)="","",VLOOKUP(B252,'INI DATA'!$C$3:$AD$100,8,FALSE)))</f>
        <v>Data2=</v>
      </c>
      <c r="D256" s="65"/>
      <c r="E256" s="64"/>
      <c r="F256" s="7"/>
      <c r="G256" s="7"/>
      <c r="H256" s="7"/>
      <c r="I256" s="6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</row>
    <row r="257" spans="2:23" x14ac:dyDescent="0.2">
      <c r="B257" s="66">
        <f t="shared" si="4"/>
        <v>11</v>
      </c>
      <c r="C257" t="str">
        <f>IF(E252="","","Data2Label="&amp; IF(VLOOKUP(B252,'INI DATA'!$C$3:$AD$100,9,FALSE)&lt;&gt;"","""" &amp; VLOOKUP(B252,'INI DATA'!$C$3:$AD$100,9,FALSE)&amp;"""",""))</f>
        <v>Data2Label=</v>
      </c>
      <c r="D257" s="65"/>
      <c r="E257" s="64"/>
      <c r="F257" s="7"/>
      <c r="G257" s="7"/>
      <c r="H257" s="7"/>
      <c r="I257" s="6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</row>
    <row r="258" spans="2:23" x14ac:dyDescent="0.2">
      <c r="B258" s="66">
        <f t="shared" si="4"/>
        <v>11</v>
      </c>
      <c r="C258" t="str">
        <f>IF(E252="","","Data3=" &amp; IF(VLOOKUP(B252,'INI DATA'!$C$3:$AD$100,10,FALSE)="","",VLOOKUP(B252,'INI DATA'!$C$3:$AD$100,10,FALSE)))</f>
        <v>Data3=</v>
      </c>
      <c r="D258" s="65"/>
      <c r="E258" s="64"/>
      <c r="F258" s="7"/>
      <c r="G258" s="7"/>
      <c r="H258" s="7"/>
      <c r="I258" s="6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</row>
    <row r="259" spans="2:23" x14ac:dyDescent="0.2">
      <c r="B259" s="66">
        <f t="shared" si="4"/>
        <v>11</v>
      </c>
      <c r="C259" t="str">
        <f>IF(E252="","","Data3Label="&amp; IF(VLOOKUP(B252,'INI DATA'!$C$3:$AD$100,11,FALSE)&lt;&gt;"","""" &amp; VLOOKUP(B252,'INI DATA'!$C$3:$AD$100,11,FALSE)&amp;"""",""))</f>
        <v>Data3Label=</v>
      </c>
      <c r="D259" s="65"/>
      <c r="E259" s="64"/>
      <c r="F259" s="7"/>
      <c r="G259" s="7"/>
      <c r="H259" s="7"/>
      <c r="I259" s="6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</row>
    <row r="260" spans="2:23" x14ac:dyDescent="0.2">
      <c r="B260" s="66">
        <f t="shared" si="4"/>
        <v>11</v>
      </c>
      <c r="C260" t="str">
        <f>IF(E252="","","Data4=" &amp; IF(VLOOKUP(B252,'INI DATA'!$C$3:$AD$100,12,FALSE)="","",VLOOKUP(B252,'INI DATA'!$C$3:$AD$100,12,FALSE)))</f>
        <v>Data4=</v>
      </c>
      <c r="D260" s="65"/>
      <c r="E260" s="64"/>
      <c r="F260" s="7"/>
      <c r="G260" s="7"/>
      <c r="H260" s="7"/>
      <c r="I260" s="6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</row>
    <row r="261" spans="2:23" x14ac:dyDescent="0.2">
      <c r="B261" s="66">
        <f t="shared" si="4"/>
        <v>11</v>
      </c>
      <c r="C261" t="str">
        <f>IF(E252="","","Data4Label="&amp; IF(VLOOKUP(B252,'INI DATA'!$C$3:$AD$100,13,FALSE)&lt;&gt;"","""" &amp; VLOOKUP(B252,'INI DATA'!$C$3:$AD$100,13,FALSE)&amp;"""",""))</f>
        <v>Data4Label=</v>
      </c>
      <c r="D261" s="65"/>
      <c r="E261" s="64"/>
      <c r="F261" s="7"/>
      <c r="G261" s="7"/>
      <c r="H261" s="7"/>
      <c r="I261" s="6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</row>
    <row r="262" spans="2:23" x14ac:dyDescent="0.2">
      <c r="B262" s="66">
        <f t="shared" si="4"/>
        <v>11</v>
      </c>
      <c r="C262" t="str">
        <f>IF(E252="","","Data5=" &amp; IF(VLOOKUP(B252,'INI DATA'!$C$3:$AD$100,14,FALSE)="","",VLOOKUP(B252,'INI DATA'!$C$3:$AD$100,14,FALSE)))</f>
        <v>Data5=</v>
      </c>
      <c r="D262" s="65"/>
      <c r="E262" s="64"/>
      <c r="F262" s="7"/>
      <c r="G262" s="7"/>
      <c r="H262" s="7"/>
      <c r="I262" s="6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</row>
    <row r="263" spans="2:23" x14ac:dyDescent="0.2">
      <c r="B263" s="66">
        <f t="shared" si="4"/>
        <v>11</v>
      </c>
      <c r="C263" t="str">
        <f>IF(E252="","","Data5Label="&amp; IF(VLOOKUP(B252,'INI DATA'!$C$3:$AD$100,15,FALSE)&lt;&gt;"","""" &amp; VLOOKUP(B252,'INI DATA'!$C$3:$AD$100,15,FALSE)&amp;"""",""))</f>
        <v>Data5Label=</v>
      </c>
      <c r="D263" s="65"/>
      <c r="E263" s="64"/>
      <c r="F263" s="7"/>
      <c r="G263" s="7"/>
      <c r="H263" s="7"/>
      <c r="I263" s="6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</row>
    <row r="264" spans="2:23" x14ac:dyDescent="0.2">
      <c r="B264" s="66">
        <f t="shared" si="4"/>
        <v>11</v>
      </c>
      <c r="C264" t="str">
        <f>IF(E252="","","Data6=" &amp; IF(VLOOKUP(B252,'INI DATA'!$C$3:$AD$100,16,FALSE)="","",VLOOKUP(B252,'INI DATA'!$C$3:$AD$100,16,FALSE)))</f>
        <v>Data6=</v>
      </c>
      <c r="D264" s="65"/>
      <c r="E264" s="64"/>
      <c r="F264" s="7"/>
      <c r="G264" s="7"/>
      <c r="H264" s="7"/>
      <c r="I264" s="6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</row>
    <row r="265" spans="2:23" x14ac:dyDescent="0.2">
      <c r="B265" s="66">
        <f t="shared" si="4"/>
        <v>11</v>
      </c>
      <c r="C265" t="str">
        <f>IF(E252="","","Data6Label="&amp; IF(VLOOKUP(B252,'INI DATA'!$C$3:$AD$100,17,FALSE)&lt;&gt;"","""" &amp; VLOOKUP(B252,'INI DATA'!$C$3:$AD$100,17,FALSE)&amp;"""",""))</f>
        <v>Data6Label=</v>
      </c>
      <c r="D265" s="65"/>
      <c r="E265" s="64"/>
      <c r="F265" s="7"/>
      <c r="G265" s="7"/>
      <c r="H265" s="7"/>
      <c r="I265" s="6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</row>
    <row r="266" spans="2:23" x14ac:dyDescent="0.2">
      <c r="B266" s="66">
        <f t="shared" si="4"/>
        <v>11</v>
      </c>
      <c r="C266" t="str">
        <f>IF(E252="","","Data7=" &amp; IF(VLOOKUP(B254,'INI DATA'!$C$3:$AD$100,18,FALSE)="","",VLOOKUP(B254,'INI DATA'!$C$3:$AD$100,18,FALSE)))</f>
        <v>Data7=</v>
      </c>
      <c r="D266" s="65"/>
      <c r="E266" s="64"/>
      <c r="F266" s="7"/>
      <c r="G266" s="7"/>
      <c r="H266" s="7"/>
      <c r="I266" s="6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</row>
    <row r="267" spans="2:23" x14ac:dyDescent="0.2">
      <c r="B267" s="66">
        <f t="shared" si="4"/>
        <v>11</v>
      </c>
      <c r="C267" t="str">
        <f>IF(E252="","","Data7Label="&amp; IF(VLOOKUP(B252,'INI DATA'!$C$3:$AD$100,19,FALSE)&lt;&gt;"","""" &amp; VLOOKUP(B252,'INI DATA'!$C$3:$AD$100,19,FALSE)&amp;"""",""))</f>
        <v>Data7Label=</v>
      </c>
      <c r="D267" s="65"/>
      <c r="E267" s="64"/>
      <c r="F267" s="7"/>
      <c r="G267" s="7"/>
      <c r="H267" s="7"/>
      <c r="I267" s="6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</row>
    <row r="268" spans="2:23" x14ac:dyDescent="0.2">
      <c r="B268" s="66">
        <f t="shared" si="4"/>
        <v>11</v>
      </c>
      <c r="C268" t="str">
        <f>IF(E252="","","Data8=" &amp; IF(VLOOKUP(B254,'INI DATA'!$C$3:$AD$100,20,FALSE)="","",VLOOKUP(B254,'INI DATA'!$C$3:$AD$100,20,FALSE)))</f>
        <v>Data8=</v>
      </c>
      <c r="D268" s="65"/>
      <c r="E268" s="64"/>
      <c r="F268" s="7"/>
      <c r="G268" s="7"/>
      <c r="H268" s="7"/>
      <c r="I268" s="6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</row>
    <row r="269" spans="2:23" x14ac:dyDescent="0.2">
      <c r="B269" s="66">
        <f t="shared" si="4"/>
        <v>11</v>
      </c>
      <c r="C269" t="str">
        <f>IF(E252="","","Data8Label="&amp; IF(VLOOKUP(B252,'INI DATA'!$C$3:$AD$100,21,FALSE)&lt;&gt;"","""" &amp; VLOOKUP(B252,'INI DATA'!$C$3:$AD$100,21,FALSE)&amp;"""",""))</f>
        <v>Data8Label=</v>
      </c>
      <c r="D269" s="65"/>
      <c r="E269" s="64"/>
      <c r="F269" s="7"/>
      <c r="G269" s="7"/>
      <c r="H269" s="7"/>
      <c r="I269" s="6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</row>
    <row r="270" spans="2:23" x14ac:dyDescent="0.2">
      <c r="B270" s="66">
        <f t="shared" si="4"/>
        <v>11</v>
      </c>
      <c r="C270" t="str">
        <f>IF(E252="","","Data9=" &amp; IF(VLOOKUP(B254,'INI DATA'!$C$3:$AD$100,22,FALSE)="","",VLOOKUP(B254,'INI DATA'!$C$3:$AD$100,22,FALSE)))</f>
        <v>Data9=</v>
      </c>
      <c r="D270" s="65"/>
      <c r="E270" s="64"/>
      <c r="F270" s="7"/>
      <c r="G270" s="7"/>
      <c r="H270" s="7"/>
      <c r="I270" s="6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</row>
    <row r="271" spans="2:23" x14ac:dyDescent="0.2">
      <c r="B271" s="66">
        <f t="shared" si="4"/>
        <v>11</v>
      </c>
      <c r="C271" t="str">
        <f>IF(E252="","","Data9Label="&amp; IF(VLOOKUP(B252,'INI DATA'!$C$3:$AD$100,23,FALSE)&lt;&gt;"","""" &amp; VLOOKUP(B252,'INI DATA'!$C$3:$AD$100,23,FALSE)&amp;"""",""))</f>
        <v>Data9Label=</v>
      </c>
      <c r="D271" s="65"/>
      <c r="E271" s="64"/>
      <c r="F271" s="7"/>
      <c r="G271" s="7"/>
      <c r="H271" s="7"/>
      <c r="I271" s="6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</row>
    <row r="272" spans="2:23" x14ac:dyDescent="0.2">
      <c r="B272" s="66">
        <f t="shared" si="4"/>
        <v>11</v>
      </c>
      <c r="C272" t="str">
        <f>IF(E252="","","Data10=" &amp; IF(VLOOKUP(B254,'INI DATA'!$C$3:$AD$100,24,FALSE)="","",VLOOKUP(B254,'INI DATA'!$C$3:$AD$100,24,FALSE)))</f>
        <v>Data10=</v>
      </c>
      <c r="D272" s="65"/>
      <c r="E272" s="64"/>
      <c r="F272" s="7"/>
      <c r="G272" s="7"/>
      <c r="H272" s="7"/>
      <c r="I272" s="6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</row>
    <row r="273" spans="2:23" x14ac:dyDescent="0.2">
      <c r="B273" s="66">
        <f t="shared" si="4"/>
        <v>11</v>
      </c>
      <c r="C273" t="str">
        <f>IF(E252="","","Data10Label="&amp; IF(VLOOKUP(B252,'INI DATA'!$C$3:$AD$100,25,FALSE)&lt;&gt;"","""" &amp; VLOOKUP(B252,'INI DATA'!$C$3:$AD$100,25,FALSE)&amp;"""",""))</f>
        <v>Data10Label=</v>
      </c>
      <c r="D273" s="65"/>
      <c r="E273" s="64"/>
      <c r="F273" s="7"/>
      <c r="G273" s="7"/>
      <c r="H273" s="7"/>
      <c r="I273" s="6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</row>
    <row r="274" spans="2:23" x14ac:dyDescent="0.2">
      <c r="B274" s="66">
        <f t="shared" si="4"/>
        <v>11</v>
      </c>
      <c r="C274" t="str">
        <f>IF(E252="","","Timer=" &amp; IF(VLOOKUP(B252,'INI DATA'!$C$3:$AF$100,4,FALSE)="","",VLOOKUP(B252,'INI DATA'!$C$3:$AF$100,4,FALSE)))</f>
        <v>Timer=</v>
      </c>
      <c r="D274" s="65"/>
      <c r="E274" s="64"/>
      <c r="F274" s="7"/>
      <c r="G274" s="7"/>
      <c r="H274" s="7"/>
      <c r="I274" s="6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</row>
    <row r="275" spans="2:23" x14ac:dyDescent="0.2">
      <c r="B275" s="66">
        <f t="shared" si="4"/>
        <v>11</v>
      </c>
      <c r="C275" t="str">
        <f>IF(E252="","","PurgeDays=" &amp; IF(VLOOKUP(B252,'INI DATA'!$C$3:$AD$100,7,FALSE)&lt;&gt;"",VLOOKUP(B252,'INI DATA'!$C$3:$AD$100,26,FALSE),""))</f>
        <v>PurgeDays=</v>
      </c>
      <c r="D275" s="65"/>
      <c r="E275" s="64"/>
      <c r="F275" s="7"/>
      <c r="G275" s="7"/>
      <c r="H275" s="7"/>
      <c r="I275" s="6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</row>
    <row r="276" spans="2:23" x14ac:dyDescent="0.2">
      <c r="B276" s="66">
        <f t="shared" si="4"/>
        <v>12</v>
      </c>
      <c r="C276" t="str">
        <f>IF(E276="","","[DBTable" &amp; VLOOKUP(B276,'INI DATA'!$C$3:$AF$99,1,FALSE) &amp; "]")</f>
        <v>[DBTable12]</v>
      </c>
      <c r="D276" s="65"/>
      <c r="E276" s="64" t="str">
        <f>IF(VLOOKUP(B276,'INI DATA'!$C$3:$AD$100,5,FALSE)="","","used")</f>
        <v>used</v>
      </c>
      <c r="F276" s="7"/>
      <c r="G276" s="7"/>
      <c r="H276" s="7"/>
      <c r="I276" s="6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</row>
    <row r="277" spans="2:23" x14ac:dyDescent="0.2">
      <c r="B277" s="66">
        <f t="shared" si="4"/>
        <v>12</v>
      </c>
      <c r="C277" t="str">
        <f>IF(E276="","","Name=" &amp; IF(VLOOKUP(B276,'INI DATA'!$C$3:$AD$100,5,FALSE)="","",VLOOKUP(B276,'INI DATA'!$C$3:$AD$100,2,FALSE)&amp;"-"&amp;VLOOKUP(B276,'INI DATA'!$C$3:$AD$100,5,FALSE)))</f>
        <v>Name=Temp-Temperature1</v>
      </c>
      <c r="D277" s="65"/>
      <c r="E277" s="64"/>
      <c r="F277" s="7"/>
      <c r="G277" s="7"/>
      <c r="H277" s="7"/>
      <c r="I277" s="6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</row>
    <row r="278" spans="2:23" x14ac:dyDescent="0.2">
      <c r="B278" s="66">
        <f t="shared" si="4"/>
        <v>12</v>
      </c>
      <c r="C278" t="str">
        <f>IF(E276="","","Data1=" &amp; IF(VLOOKUP(B276,'INI DATA'!$C$3:$AD$100,6,FALSE)="",0,VLOOKUP(B276,'INI DATA'!$C$3:$AD$100,6,FALSE)))</f>
        <v>Data1=$dtnr:511||1</v>
      </c>
      <c r="D278" s="65"/>
      <c r="E278" s="64"/>
      <c r="F278" s="7"/>
      <c r="G278" s="7"/>
      <c r="H278" s="7"/>
      <c r="I278" s="6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</row>
    <row r="279" spans="2:23" x14ac:dyDescent="0.2">
      <c r="B279" s="66">
        <f t="shared" si="4"/>
        <v>12</v>
      </c>
      <c r="C279" t="str">
        <f>IF(E276="","","Data1Label="&amp; IF(VLOOKUP(B276,'INI DATA'!$C$3:$AD$100,7,FALSE)&lt;&gt;"","""" &amp; VLOOKUP(B276,'INI DATA'!$C$3:$AD$100,7,FALSE)&amp;"""",""))</f>
        <v>Data1Label="Living"</v>
      </c>
      <c r="D279" s="65"/>
      <c r="E279" s="64"/>
      <c r="F279" s="7"/>
      <c r="G279" s="7"/>
      <c r="H279" s="7"/>
      <c r="I279" s="6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</row>
    <row r="280" spans="2:23" x14ac:dyDescent="0.2">
      <c r="B280" s="66">
        <f t="shared" si="4"/>
        <v>12</v>
      </c>
      <c r="C280" t="str">
        <f>IF(E276="","","Data2=" &amp; IF(VLOOKUP(B276,'INI DATA'!$C$3:$AD$100,8,FALSE)="","",VLOOKUP(B276,'INI DATA'!$C$3:$AD$100,8,FALSE)))</f>
        <v>Data2=$dtnr:561||1</v>
      </c>
      <c r="D280" s="65"/>
      <c r="E280" s="64"/>
      <c r="F280" s="7"/>
      <c r="G280" s="7"/>
      <c r="H280" s="7"/>
      <c r="I280" s="6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</row>
    <row r="281" spans="2:23" x14ac:dyDescent="0.2">
      <c r="B281" s="66">
        <f t="shared" si="4"/>
        <v>12</v>
      </c>
      <c r="C281" t="str">
        <f>IF(E276="","","Data2Label="&amp; IF(VLOOKUP(B276,'INI DATA'!$C$3:$AD$100,9,FALSE)&lt;&gt;"","""" &amp; VLOOKUP(B276,'INI DATA'!$C$3:$AD$100,9,FALSE)&amp;"""",""))</f>
        <v>Data2Label="Attic"</v>
      </c>
      <c r="D281" s="65"/>
      <c r="E281" s="64"/>
      <c r="F281" s="7"/>
      <c r="G281" s="7"/>
      <c r="H281" s="7"/>
      <c r="I281" s="6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</row>
    <row r="282" spans="2:23" x14ac:dyDescent="0.2">
      <c r="B282" s="66">
        <f t="shared" si="4"/>
        <v>12</v>
      </c>
      <c r="C282" t="str">
        <f>IF(E276="","","Data3=" &amp; IF(VLOOKUP(B276,'INI DATA'!$C$3:$AD$100,10,FALSE)="","",VLOOKUP(B276,'INI DATA'!$C$3:$AD$100,10,FALSE)))</f>
        <v>Data3=$dtnr:243||1</v>
      </c>
      <c r="D282" s="65"/>
      <c r="E282" s="64"/>
      <c r="F282" s="7"/>
      <c r="G282" s="7"/>
      <c r="H282" s="7"/>
      <c r="I282" s="6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</row>
    <row r="283" spans="2:23" x14ac:dyDescent="0.2">
      <c r="B283" s="66">
        <f t="shared" si="4"/>
        <v>12</v>
      </c>
      <c r="C283" t="str">
        <f>IF(E276="","","Data3Label="&amp; IF(VLOOKUP(B276,'INI DATA'!$C$3:$AD$100,11,FALSE)&lt;&gt;"","""" &amp; VLOOKUP(B276,'INI DATA'!$C$3:$AD$100,11,FALSE)&amp;"""",""))</f>
        <v>Data3Label="Outside"</v>
      </c>
      <c r="D283" s="65"/>
      <c r="E283" s="64"/>
      <c r="F283" s="7"/>
      <c r="G283" s="7"/>
      <c r="H283" s="7"/>
      <c r="I283" s="6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</row>
    <row r="284" spans="2:23" x14ac:dyDescent="0.2">
      <c r="B284" s="66">
        <f t="shared" si="4"/>
        <v>12</v>
      </c>
      <c r="C284" t="str">
        <f>IF(E276="","","Data4=" &amp; IF(VLOOKUP(B276,'INI DATA'!$C$3:$AD$100,12,FALSE)="","",VLOOKUP(B276,'INI DATA'!$C$3:$AD$100,12,FALSE)))</f>
        <v>Data4=$dtnr:247||1</v>
      </c>
      <c r="D284" s="65"/>
      <c r="E284" s="64"/>
      <c r="F284" s="7"/>
      <c r="G284" s="7"/>
      <c r="H284" s="7"/>
      <c r="I284" s="6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</row>
    <row r="285" spans="2:23" x14ac:dyDescent="0.2">
      <c r="B285" s="66">
        <f t="shared" si="4"/>
        <v>12</v>
      </c>
      <c r="C285" t="str">
        <f>IF(E276="","","Data4Label="&amp; IF(VLOOKUP(B276,'INI DATA'!$C$3:$AD$100,13,FALSE)&lt;&gt;"","""" &amp; VLOOKUP(B276,'INI DATA'!$C$3:$AD$100,13,FALSE)&amp;"""",""))</f>
        <v>Data4Label="Bedroom"</v>
      </c>
      <c r="D285" s="65"/>
      <c r="E285" s="64"/>
      <c r="F285" s="7"/>
      <c r="G285" s="7"/>
      <c r="H285" s="7"/>
      <c r="I285" s="6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</row>
    <row r="286" spans="2:23" x14ac:dyDescent="0.2">
      <c r="B286" s="66">
        <f t="shared" si="4"/>
        <v>12</v>
      </c>
      <c r="C286" t="str">
        <f>IF(E276="","","Data5=" &amp; IF(VLOOKUP(B276,'INI DATA'!$C$3:$AD$100,14,FALSE)="","",VLOOKUP(B276,'INI DATA'!$C$3:$AD$100,14,FALSE)))</f>
        <v>Data5=</v>
      </c>
      <c r="D286" s="65"/>
      <c r="E286" s="64"/>
      <c r="F286" s="7"/>
      <c r="G286" s="7"/>
      <c r="H286" s="7"/>
      <c r="I286" s="6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</row>
    <row r="287" spans="2:23" x14ac:dyDescent="0.2">
      <c r="B287" s="66">
        <f t="shared" si="4"/>
        <v>12</v>
      </c>
      <c r="C287" t="str">
        <f>IF(E276="","","Data5Label="&amp; IF(VLOOKUP(B276,'INI DATA'!$C$3:$AD$100,15,FALSE)&lt;&gt;"","""" &amp; VLOOKUP(B276,'INI DATA'!$C$3:$AD$100,15,FALSE)&amp;"""",""))</f>
        <v>Data5Label=</v>
      </c>
      <c r="D287" s="65"/>
      <c r="E287" s="64"/>
      <c r="F287" s="7"/>
      <c r="G287" s="7"/>
      <c r="H287" s="7"/>
      <c r="I287" s="6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</row>
    <row r="288" spans="2:23" x14ac:dyDescent="0.2">
      <c r="B288" s="66">
        <f t="shared" si="4"/>
        <v>12</v>
      </c>
      <c r="C288" t="str">
        <f>IF(E276="","","Data6=" &amp; IF(VLOOKUP(B276,'INI DATA'!$C$3:$AD$100,16,FALSE)="","",VLOOKUP(B276,'INI DATA'!$C$3:$AD$100,16,FALSE)))</f>
        <v>Data6=</v>
      </c>
      <c r="D288" s="65"/>
      <c r="E288" s="64"/>
      <c r="F288" s="7"/>
      <c r="G288" s="7"/>
      <c r="H288" s="7"/>
      <c r="I288" s="6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</row>
    <row r="289" spans="2:23" x14ac:dyDescent="0.2">
      <c r="B289" s="66">
        <f t="shared" si="4"/>
        <v>12</v>
      </c>
      <c r="C289" t="str">
        <f>IF(E276="","","Data6Label="&amp; IF(VLOOKUP(B276,'INI DATA'!$C$3:$AD$100,17,FALSE)&lt;&gt;"","""" &amp; VLOOKUP(B276,'INI DATA'!$C$3:$AD$100,17,FALSE)&amp;"""",""))</f>
        <v>Data6Label=</v>
      </c>
      <c r="D289" s="65"/>
      <c r="E289" s="64"/>
      <c r="F289" s="7"/>
      <c r="G289" s="7"/>
      <c r="H289" s="7"/>
      <c r="I289" s="6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</row>
    <row r="290" spans="2:23" x14ac:dyDescent="0.2">
      <c r="B290" s="66">
        <f t="shared" si="4"/>
        <v>12</v>
      </c>
      <c r="C290" t="str">
        <f>IF(E276="","","Data7=" &amp; IF(VLOOKUP(B278,'INI DATA'!$C$3:$AD$100,18,FALSE)="","",VLOOKUP(B278,'INI DATA'!$C$3:$AD$100,18,FALSE)))</f>
        <v>Data7=</v>
      </c>
      <c r="D290" s="65"/>
      <c r="E290" s="64"/>
      <c r="F290" s="7"/>
      <c r="G290" s="7"/>
      <c r="H290" s="7"/>
      <c r="I290" s="6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</row>
    <row r="291" spans="2:23" x14ac:dyDescent="0.2">
      <c r="B291" s="66">
        <f t="shared" si="4"/>
        <v>12</v>
      </c>
      <c r="C291" t="str">
        <f>IF(E276="","","Data7Label="&amp; IF(VLOOKUP(B276,'INI DATA'!$C$3:$AD$100,19,FALSE)&lt;&gt;"","""" &amp; VLOOKUP(B276,'INI DATA'!$C$3:$AD$100,19,FALSE)&amp;"""",""))</f>
        <v>Data7Label=</v>
      </c>
      <c r="D291" s="65"/>
      <c r="E291" s="64"/>
      <c r="F291" s="7"/>
      <c r="G291" s="7"/>
      <c r="H291" s="7"/>
      <c r="I291" s="6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</row>
    <row r="292" spans="2:23" x14ac:dyDescent="0.2">
      <c r="B292" s="66">
        <f t="shared" si="4"/>
        <v>12</v>
      </c>
      <c r="C292" t="str">
        <f>IF(E276="","","Data8=" &amp; IF(VLOOKUP(B278,'INI DATA'!$C$3:$AD$100,20,FALSE)="","",VLOOKUP(B278,'INI DATA'!$C$3:$AD$100,20,FALSE)))</f>
        <v>Data8=</v>
      </c>
      <c r="D292" s="65"/>
      <c r="E292" s="64"/>
      <c r="F292" s="7"/>
      <c r="G292" s="7"/>
      <c r="H292" s="7"/>
      <c r="I292" s="6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</row>
    <row r="293" spans="2:23" x14ac:dyDescent="0.2">
      <c r="B293" s="66">
        <f t="shared" si="4"/>
        <v>12</v>
      </c>
      <c r="C293" t="str">
        <f>IF(E276="","","Data8Label="&amp; IF(VLOOKUP(B276,'INI DATA'!$C$3:$AD$100,21,FALSE)&lt;&gt;"","""" &amp; VLOOKUP(B276,'INI DATA'!$C$3:$AD$100,21,FALSE)&amp;"""",""))</f>
        <v>Data8Label=</v>
      </c>
      <c r="D293" s="65"/>
      <c r="E293" s="64"/>
      <c r="F293" s="7"/>
      <c r="G293" s="7"/>
      <c r="H293" s="7"/>
      <c r="I293" s="6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</row>
    <row r="294" spans="2:23" x14ac:dyDescent="0.2">
      <c r="B294" s="66">
        <f t="shared" si="4"/>
        <v>12</v>
      </c>
      <c r="C294" t="str">
        <f>IF(E276="","","Data9=" &amp; IF(VLOOKUP(B278,'INI DATA'!$C$3:$AD$100,22,FALSE)="","",VLOOKUP(B278,'INI DATA'!$C$3:$AD$100,22,FALSE)))</f>
        <v>Data9=</v>
      </c>
      <c r="D294" s="65"/>
      <c r="E294" s="64"/>
      <c r="F294" s="7"/>
      <c r="G294" s="7"/>
      <c r="H294" s="7"/>
      <c r="I294" s="6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</row>
    <row r="295" spans="2:23" x14ac:dyDescent="0.2">
      <c r="B295" s="66">
        <f t="shared" si="4"/>
        <v>12</v>
      </c>
      <c r="C295" t="str">
        <f>IF(E276="","","Data9Label="&amp; IF(VLOOKUP(B276,'INI DATA'!$C$3:$AD$100,23,FALSE)&lt;&gt;"","""" &amp; VLOOKUP(B276,'INI DATA'!$C$3:$AD$100,23,FALSE)&amp;"""",""))</f>
        <v>Data9Label=</v>
      </c>
      <c r="D295" s="65"/>
      <c r="E295" s="64"/>
      <c r="F295" s="7"/>
      <c r="G295" s="7"/>
      <c r="H295" s="7"/>
      <c r="I295" s="6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</row>
    <row r="296" spans="2:23" x14ac:dyDescent="0.2">
      <c r="B296" s="66">
        <f t="shared" si="4"/>
        <v>12</v>
      </c>
      <c r="C296" t="str">
        <f>IF(E276="","","Data10=" &amp; IF(VLOOKUP(B278,'INI DATA'!$C$3:$AD$100,24,FALSE)="","",VLOOKUP(B278,'INI DATA'!$C$3:$AD$100,24,FALSE)))</f>
        <v>Data10=</v>
      </c>
      <c r="D296" s="65"/>
      <c r="E296" s="64"/>
      <c r="F296" s="7"/>
      <c r="G296" s="7"/>
      <c r="H296" s="7"/>
      <c r="I296" s="6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</row>
    <row r="297" spans="2:23" x14ac:dyDescent="0.2">
      <c r="B297" s="66">
        <f t="shared" si="4"/>
        <v>12</v>
      </c>
      <c r="C297" t="str">
        <f>IF(E276="","","Data10Label="&amp; IF(VLOOKUP(B276,'INI DATA'!$C$3:$AD$100,25,FALSE)&lt;&gt;"","""" &amp; VLOOKUP(B276,'INI DATA'!$C$3:$AD$100,25,FALSE)&amp;"""",""))</f>
        <v>Data10Label=</v>
      </c>
      <c r="D297" s="65"/>
      <c r="E297" s="64"/>
      <c r="F297" s="7"/>
      <c r="G297" s="7"/>
      <c r="H297" s="7"/>
      <c r="I297" s="6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</row>
    <row r="298" spans="2:23" x14ac:dyDescent="0.2">
      <c r="B298" s="66">
        <f t="shared" si="4"/>
        <v>12</v>
      </c>
      <c r="C298" t="str">
        <f>IF(E276="","","Timer=" &amp; IF(VLOOKUP(B276,'INI DATA'!$C$3:$AF$100,4,FALSE)="","",VLOOKUP(B276,'INI DATA'!$C$3:$AF$100,4,FALSE)))</f>
        <v>Timer=16</v>
      </c>
      <c r="D298" s="65"/>
      <c r="E298" s="64"/>
      <c r="F298" s="7"/>
      <c r="G298" s="7"/>
      <c r="H298" s="7"/>
      <c r="I298" s="6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</row>
    <row r="299" spans="2:23" x14ac:dyDescent="0.2">
      <c r="B299" s="66">
        <f t="shared" si="4"/>
        <v>12</v>
      </c>
      <c r="C299" t="str">
        <f>IF(E276="","","PurgeDays=" &amp; IF(VLOOKUP(B276,'INI DATA'!$C$3:$AD$100,7,FALSE)&lt;&gt;"",VLOOKUP(B276,'INI DATA'!$C$3:$AD$100,26,FALSE),""))</f>
        <v>PurgeDays=</v>
      </c>
      <c r="D299" s="65"/>
      <c r="E299" s="64"/>
      <c r="F299" s="7"/>
      <c r="G299" s="7"/>
      <c r="H299" s="7"/>
      <c r="I299" s="6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</row>
    <row r="300" spans="2:23" x14ac:dyDescent="0.2">
      <c r="B300" s="66">
        <f t="shared" si="4"/>
        <v>13</v>
      </c>
      <c r="C300" t="str">
        <f>IF(E300="","","[DBTable" &amp; VLOOKUP(B300,'INI DATA'!$C$3:$AF$99,1,FALSE) &amp; "]")</f>
        <v>[DBTable13]</v>
      </c>
      <c r="D300" s="65"/>
      <c r="E300" s="64" t="str">
        <f>IF(VLOOKUP(B300,'INI DATA'!$C$3:$AD$100,5,FALSE)="","","used")</f>
        <v>used</v>
      </c>
      <c r="F300" s="7"/>
      <c r="G300" s="7"/>
      <c r="H300" s="7"/>
      <c r="I300" s="6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</row>
    <row r="301" spans="2:23" x14ac:dyDescent="0.2">
      <c r="B301" s="66">
        <f t="shared" si="4"/>
        <v>13</v>
      </c>
      <c r="C301" t="str">
        <f>IF(E300="","","Name=" &amp; IF(VLOOKUP(B300,'INI DATA'!$C$3:$AD$100,5,FALSE)="","",VLOOKUP(B300,'INI DATA'!$C$3:$AD$100,2,FALSE)&amp;"-"&amp;VLOOKUP(B300,'INI DATA'!$C$3:$AD$100,5,FALSE)))</f>
        <v>Name=Temp-Temperature2</v>
      </c>
      <c r="D301" s="65"/>
      <c r="E301" s="64"/>
      <c r="F301" s="7"/>
      <c r="G301" s="7"/>
      <c r="H301" s="7"/>
      <c r="I301" s="6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</row>
    <row r="302" spans="2:23" x14ac:dyDescent="0.2">
      <c r="B302" s="66">
        <f t="shared" si="4"/>
        <v>13</v>
      </c>
      <c r="C302" t="str">
        <f>IF(E300="","","Data1=" &amp; IF(VLOOKUP(B300,'INI DATA'!$C$3:$AD$100,6,FALSE)="",0,VLOOKUP(B300,'INI DATA'!$C$3:$AD$100,6,FALSE)))</f>
        <v>Data1=$dtnr:543||1</v>
      </c>
      <c r="D302" s="65"/>
      <c r="E302" s="64"/>
      <c r="F302" s="7"/>
      <c r="G302" s="7"/>
      <c r="H302" s="7"/>
      <c r="I302" s="6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</row>
    <row r="303" spans="2:23" x14ac:dyDescent="0.2">
      <c r="B303" s="66">
        <f t="shared" si="4"/>
        <v>13</v>
      </c>
      <c r="C303" t="str">
        <f>IF(E300="","","Data1Label="&amp; IF(VLOOKUP(B300,'INI DATA'!$C$3:$AD$100,7,FALSE)&lt;&gt;"","""" &amp; VLOOKUP(B300,'INI DATA'!$C$3:$AD$100,7,FALSE)&amp;"""",""))</f>
        <v>Data1Label="Garage"</v>
      </c>
      <c r="D303" s="65"/>
      <c r="E303" s="64"/>
      <c r="F303" s="7"/>
      <c r="G303" s="7"/>
      <c r="H303" s="7"/>
      <c r="I303" s="6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</row>
    <row r="304" spans="2:23" x14ac:dyDescent="0.2">
      <c r="B304" s="66">
        <f t="shared" si="4"/>
        <v>13</v>
      </c>
      <c r="C304" t="str">
        <f>IF(E300="","","Data2=" &amp; IF(VLOOKUP(B300,'INI DATA'!$C$3:$AD$100,8,FALSE)="","",VLOOKUP(B300,'INI DATA'!$C$3:$AD$100,8,FALSE)))</f>
        <v>Data2=</v>
      </c>
      <c r="D304" s="65"/>
      <c r="E304" s="64"/>
      <c r="F304" s="7"/>
      <c r="G304" s="7"/>
      <c r="H304" s="7"/>
      <c r="I304" s="6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</row>
    <row r="305" spans="2:23" x14ac:dyDescent="0.2">
      <c r="B305" s="66">
        <f t="shared" si="4"/>
        <v>13</v>
      </c>
      <c r="C305" t="str">
        <f>IF(E300="","","Data2Label="&amp; IF(VLOOKUP(B300,'INI DATA'!$C$3:$AD$100,9,FALSE)&lt;&gt;"","""" &amp; VLOOKUP(B300,'INI DATA'!$C$3:$AD$100,9,FALSE)&amp;"""",""))</f>
        <v>Data2Label=</v>
      </c>
      <c r="D305" s="65"/>
      <c r="E305" s="64"/>
      <c r="F305" s="7"/>
      <c r="G305" s="7"/>
      <c r="H305" s="7"/>
      <c r="I305" s="6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</row>
    <row r="306" spans="2:23" x14ac:dyDescent="0.2">
      <c r="B306" s="66">
        <f t="shared" si="4"/>
        <v>13</v>
      </c>
      <c r="C306" t="str">
        <f>IF(E300="","","Data3=" &amp; IF(VLOOKUP(B300,'INI DATA'!$C$3:$AD$100,10,FALSE)="","",VLOOKUP(B300,'INI DATA'!$C$3:$AD$100,10,FALSE)))</f>
        <v>Data3=</v>
      </c>
      <c r="D306" s="65"/>
      <c r="E306" s="64"/>
      <c r="F306" s="7"/>
      <c r="G306" s="7"/>
      <c r="H306" s="7"/>
      <c r="I306" s="6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</row>
    <row r="307" spans="2:23" x14ac:dyDescent="0.2">
      <c r="B307" s="66">
        <f t="shared" ref="B307:B370" si="5">IF((ROW()/24)&lt;&gt;ROUND(ROW()/24,0),ROUND(ROW()/24,0),ROW()/24)</f>
        <v>13</v>
      </c>
      <c r="C307" t="str">
        <f>IF(E300="","","Data3Label="&amp; IF(VLOOKUP(B300,'INI DATA'!$C$3:$AD$100,11,FALSE)&lt;&gt;"","""" &amp; VLOOKUP(B300,'INI DATA'!$C$3:$AD$100,11,FALSE)&amp;"""",""))</f>
        <v>Data3Label=</v>
      </c>
      <c r="D307" s="65"/>
      <c r="E307" s="64"/>
      <c r="F307" s="7"/>
      <c r="G307" s="7"/>
      <c r="H307" s="7"/>
      <c r="I307" s="6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</row>
    <row r="308" spans="2:23" x14ac:dyDescent="0.2">
      <c r="B308" s="66">
        <f t="shared" si="5"/>
        <v>13</v>
      </c>
      <c r="C308" t="str">
        <f>IF(E300="","","Data4=" &amp; IF(VLOOKUP(B300,'INI DATA'!$C$3:$AD$100,12,FALSE)="","",VLOOKUP(B300,'INI DATA'!$C$3:$AD$100,12,FALSE)))</f>
        <v>Data4=</v>
      </c>
      <c r="D308" s="65"/>
      <c r="E308" s="64"/>
      <c r="F308" s="7"/>
      <c r="G308" s="7"/>
      <c r="H308" s="7"/>
      <c r="I308" s="6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</row>
    <row r="309" spans="2:23" x14ac:dyDescent="0.2">
      <c r="B309" s="66">
        <f t="shared" si="5"/>
        <v>13</v>
      </c>
      <c r="C309" t="str">
        <f>IF(E300="","","Data4Label="&amp; IF(VLOOKUP(B300,'INI DATA'!$C$3:$AD$100,13,FALSE)&lt;&gt;"","""" &amp; VLOOKUP(B300,'INI DATA'!$C$3:$AD$100,13,FALSE)&amp;"""",""))</f>
        <v>Data4Label=</v>
      </c>
      <c r="D309" s="65"/>
      <c r="E309" s="64"/>
      <c r="F309" s="7"/>
      <c r="G309" s="7"/>
      <c r="H309" s="7"/>
      <c r="I309" s="6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</row>
    <row r="310" spans="2:23" x14ac:dyDescent="0.2">
      <c r="B310" s="66">
        <f t="shared" si="5"/>
        <v>13</v>
      </c>
      <c r="C310" t="str">
        <f>IF(E300="","","Data5=" &amp; IF(VLOOKUP(B300,'INI DATA'!$C$3:$AD$100,14,FALSE)="","",VLOOKUP(B300,'INI DATA'!$C$3:$AD$100,14,FALSE)))</f>
        <v>Data5=</v>
      </c>
      <c r="D310" s="65"/>
      <c r="E310" s="64"/>
      <c r="F310" s="7"/>
      <c r="G310" s="7"/>
      <c r="H310" s="7"/>
      <c r="I310" s="6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</row>
    <row r="311" spans="2:23" x14ac:dyDescent="0.2">
      <c r="B311" s="66">
        <f t="shared" si="5"/>
        <v>13</v>
      </c>
      <c r="C311" t="str">
        <f>IF(E300="","","Data5Label="&amp; IF(VLOOKUP(B300,'INI DATA'!$C$3:$AD$100,15,FALSE)&lt;&gt;"","""" &amp; VLOOKUP(B300,'INI DATA'!$C$3:$AD$100,15,FALSE)&amp;"""",""))</f>
        <v>Data5Label=</v>
      </c>
      <c r="D311" s="65"/>
      <c r="E311" s="64"/>
      <c r="F311" s="7"/>
      <c r="G311" s="7"/>
      <c r="H311" s="7"/>
      <c r="I311" s="6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</row>
    <row r="312" spans="2:23" x14ac:dyDescent="0.2">
      <c r="B312" s="66">
        <f t="shared" si="5"/>
        <v>13</v>
      </c>
      <c r="C312" t="str">
        <f>IF(E300="","","Data6=" &amp; IF(VLOOKUP(B300,'INI DATA'!$C$3:$AD$100,16,FALSE)="","",VLOOKUP(B300,'INI DATA'!$C$3:$AD$100,16,FALSE)))</f>
        <v>Data6=</v>
      </c>
      <c r="D312" s="65"/>
      <c r="E312" s="64"/>
      <c r="F312" s="7"/>
      <c r="G312" s="7"/>
      <c r="H312" s="7"/>
      <c r="I312" s="6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</row>
    <row r="313" spans="2:23" x14ac:dyDescent="0.2">
      <c r="B313" s="66">
        <f t="shared" si="5"/>
        <v>13</v>
      </c>
      <c r="C313" t="str">
        <f>IF(E300="","","Data6Label="&amp; IF(VLOOKUP(B300,'INI DATA'!$C$3:$AD$100,17,FALSE)&lt;&gt;"","""" &amp; VLOOKUP(B300,'INI DATA'!$C$3:$AD$100,17,FALSE)&amp;"""",""))</f>
        <v>Data6Label=</v>
      </c>
      <c r="D313" s="65"/>
      <c r="E313" s="64"/>
      <c r="F313" s="7"/>
      <c r="G313" s="7"/>
      <c r="H313" s="7"/>
      <c r="I313" s="6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</row>
    <row r="314" spans="2:23" x14ac:dyDescent="0.2">
      <c r="B314" s="66">
        <f t="shared" si="5"/>
        <v>13</v>
      </c>
      <c r="C314" t="str">
        <f>IF(E300="","","Data7=" &amp; IF(VLOOKUP(B302,'INI DATA'!$C$3:$AD$100,18,FALSE)="","",VLOOKUP(B302,'INI DATA'!$C$3:$AD$100,18,FALSE)))</f>
        <v>Data7=</v>
      </c>
      <c r="D314" s="65"/>
      <c r="E314" s="64"/>
      <c r="F314" s="7"/>
      <c r="G314" s="7"/>
      <c r="H314" s="7"/>
      <c r="I314" s="6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</row>
    <row r="315" spans="2:23" x14ac:dyDescent="0.2">
      <c r="B315" s="66">
        <f t="shared" si="5"/>
        <v>13</v>
      </c>
      <c r="C315" t="str">
        <f>IF(E300="","","Data7Label="&amp; IF(VLOOKUP(B300,'INI DATA'!$C$3:$AD$100,19,FALSE)&lt;&gt;"","""" &amp; VLOOKUP(B300,'INI DATA'!$C$3:$AD$100,19,FALSE)&amp;"""",""))</f>
        <v>Data7Label=</v>
      </c>
      <c r="D315" s="65"/>
      <c r="E315" s="64"/>
      <c r="F315" s="7"/>
      <c r="G315" s="7"/>
      <c r="H315" s="7"/>
      <c r="I315" s="6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</row>
    <row r="316" spans="2:23" x14ac:dyDescent="0.2">
      <c r="B316" s="66">
        <f t="shared" si="5"/>
        <v>13</v>
      </c>
      <c r="C316" t="str">
        <f>IF(E300="","","Data8=" &amp; IF(VLOOKUP(B302,'INI DATA'!$C$3:$AD$100,20,FALSE)="","",VLOOKUP(B302,'INI DATA'!$C$3:$AD$100,20,FALSE)))</f>
        <v>Data8=</v>
      </c>
      <c r="D316" s="65"/>
      <c r="E316" s="64"/>
      <c r="F316" s="7"/>
      <c r="G316" s="7"/>
      <c r="H316" s="7"/>
      <c r="I316" s="6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</row>
    <row r="317" spans="2:23" x14ac:dyDescent="0.2">
      <c r="B317" s="66">
        <f t="shared" si="5"/>
        <v>13</v>
      </c>
      <c r="C317" t="str">
        <f>IF(E300="","","Data8Label="&amp; IF(VLOOKUP(B300,'INI DATA'!$C$3:$AD$100,21,FALSE)&lt;&gt;"","""" &amp; VLOOKUP(B300,'INI DATA'!$C$3:$AD$100,21,FALSE)&amp;"""",""))</f>
        <v>Data8Label=</v>
      </c>
      <c r="D317" s="65"/>
      <c r="E317" s="64"/>
      <c r="F317" s="7"/>
      <c r="G317" s="7"/>
      <c r="H317" s="7"/>
      <c r="I317" s="6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</row>
    <row r="318" spans="2:23" x14ac:dyDescent="0.2">
      <c r="B318" s="66">
        <f t="shared" si="5"/>
        <v>13</v>
      </c>
      <c r="C318" t="str">
        <f>IF(E300="","","Data9=" &amp; IF(VLOOKUP(B302,'INI DATA'!$C$3:$AD$100,22,FALSE)="","",VLOOKUP(B302,'INI DATA'!$C$3:$AD$100,22,FALSE)))</f>
        <v>Data9=</v>
      </c>
      <c r="D318" s="65"/>
      <c r="E318" s="64"/>
      <c r="F318" s="7"/>
      <c r="G318" s="7"/>
      <c r="H318" s="7"/>
      <c r="I318" s="6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</row>
    <row r="319" spans="2:23" x14ac:dyDescent="0.2">
      <c r="B319" s="66">
        <f t="shared" si="5"/>
        <v>13</v>
      </c>
      <c r="C319" t="str">
        <f>IF(E300="","","Data9Label="&amp; IF(VLOOKUP(B300,'INI DATA'!$C$3:$AD$100,23,FALSE)&lt;&gt;"","""" &amp; VLOOKUP(B300,'INI DATA'!$C$3:$AD$100,23,FALSE)&amp;"""",""))</f>
        <v>Data9Label=</v>
      </c>
      <c r="D319" s="65"/>
      <c r="E319" s="64"/>
      <c r="F319" s="7"/>
      <c r="G319" s="7"/>
      <c r="H319" s="7"/>
      <c r="I319" s="6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</row>
    <row r="320" spans="2:23" x14ac:dyDescent="0.2">
      <c r="B320" s="66">
        <f t="shared" si="5"/>
        <v>13</v>
      </c>
      <c r="C320" t="str">
        <f>IF(E300="","","Data10=" &amp; IF(VLOOKUP(B302,'INI DATA'!$C$3:$AD$100,24,FALSE)="","",VLOOKUP(B302,'INI DATA'!$C$3:$AD$100,24,FALSE)))</f>
        <v>Data10=</v>
      </c>
      <c r="D320" s="65"/>
      <c r="E320" s="64"/>
      <c r="F320" s="7"/>
      <c r="G320" s="7"/>
      <c r="H320" s="7"/>
      <c r="I320" s="6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</row>
    <row r="321" spans="2:23" x14ac:dyDescent="0.2">
      <c r="B321" s="66">
        <f t="shared" si="5"/>
        <v>13</v>
      </c>
      <c r="C321" t="str">
        <f>IF(E300="","","Data10Label="&amp; IF(VLOOKUP(B300,'INI DATA'!$C$3:$AD$100,25,FALSE)&lt;&gt;"","""" &amp; VLOOKUP(B300,'INI DATA'!$C$3:$AD$100,25,FALSE)&amp;"""",""))</f>
        <v>Data10Label=</v>
      </c>
      <c r="D321" s="65"/>
      <c r="E321" s="64"/>
      <c r="F321" s="7"/>
      <c r="G321" s="7"/>
      <c r="H321" s="7"/>
      <c r="I321" s="6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</row>
    <row r="322" spans="2:23" x14ac:dyDescent="0.2">
      <c r="B322" s="66">
        <f t="shared" si="5"/>
        <v>13</v>
      </c>
      <c r="C322" t="str">
        <f>IF(E300="","","Timer=" &amp; IF(VLOOKUP(B300,'INI DATA'!$C$3:$AF$100,4,FALSE)="","",VLOOKUP(B300,'INI DATA'!$C$3:$AF$100,4,FALSE)))</f>
        <v>Timer=16</v>
      </c>
      <c r="D322" s="65"/>
      <c r="E322" s="64"/>
      <c r="F322" s="7"/>
      <c r="G322" s="7"/>
      <c r="H322" s="7"/>
      <c r="I322" s="6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</row>
    <row r="323" spans="2:23" x14ac:dyDescent="0.2">
      <c r="B323" s="66">
        <f t="shared" si="5"/>
        <v>13</v>
      </c>
      <c r="C323" t="str">
        <f>IF(E300="","","PurgeDays=" &amp; IF(VLOOKUP(B300,'INI DATA'!$C$3:$AD$100,7,FALSE)&lt;&gt;"",VLOOKUP(B300,'INI DATA'!$C$3:$AD$100,26,FALSE),""))</f>
        <v>PurgeDays=</v>
      </c>
      <c r="D323" s="65"/>
      <c r="E323" s="64"/>
      <c r="F323" s="7"/>
      <c r="G323" s="7"/>
      <c r="H323" s="7"/>
      <c r="I323" s="6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</row>
    <row r="324" spans="2:23" x14ac:dyDescent="0.2">
      <c r="B324" s="66">
        <f t="shared" si="5"/>
        <v>14</v>
      </c>
      <c r="C324" t="str">
        <f>IF(E324="","","[DBTable" &amp; VLOOKUP(B324,'INI DATA'!$C$3:$AF$99,1,FALSE) &amp; "]")</f>
        <v>[DBTable14]</v>
      </c>
      <c r="D324" s="65"/>
      <c r="E324" s="64" t="str">
        <f>IF(VLOOKUP(B324,'INI DATA'!$C$3:$AD$100,5,FALSE)="","","used")</f>
        <v>used</v>
      </c>
      <c r="F324" s="7"/>
      <c r="G324" s="7"/>
      <c r="H324" s="7"/>
      <c r="I324" s="6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</row>
    <row r="325" spans="2:23" x14ac:dyDescent="0.2">
      <c r="B325" s="66">
        <f t="shared" si="5"/>
        <v>14</v>
      </c>
      <c r="C325" t="str">
        <f>IF(E324="","","Name=" &amp; IF(VLOOKUP(B324,'INI DATA'!$C$3:$AD$100,5,FALSE)="","",VLOOKUP(B324,'INI DATA'!$C$3:$AD$100,2,FALSE)&amp;"-"&amp;VLOOKUP(B324,'INI DATA'!$C$3:$AD$100,5,FALSE)))</f>
        <v>Name=Temp-x1</v>
      </c>
      <c r="D325" s="65"/>
      <c r="E325" s="64"/>
      <c r="F325" s="7"/>
      <c r="G325" s="7"/>
      <c r="H325" s="7"/>
      <c r="I325" s="6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</row>
    <row r="326" spans="2:23" x14ac:dyDescent="0.2">
      <c r="B326" s="66">
        <f t="shared" si="5"/>
        <v>14</v>
      </c>
      <c r="C326" t="str">
        <f>IF(E324="","","Data1=" &amp; IF(VLOOKUP(B324,'INI DATA'!$C$3:$AD$100,6,FALSE)="",0,VLOOKUP(B324,'INI DATA'!$C$3:$AD$100,6,FALSE)))</f>
        <v>Data1=0</v>
      </c>
      <c r="D326" s="65"/>
      <c r="E326" s="64"/>
      <c r="F326" s="7"/>
      <c r="G326" s="7"/>
      <c r="H326" s="7"/>
      <c r="I326" s="6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</row>
    <row r="327" spans="2:23" x14ac:dyDescent="0.2">
      <c r="B327" s="66">
        <f t="shared" si="5"/>
        <v>14</v>
      </c>
      <c r="C327" t="str">
        <f>IF(E324="","","Data1Label="&amp; IF(VLOOKUP(B324,'INI DATA'!$C$3:$AD$100,7,FALSE)&lt;&gt;"","""" &amp; VLOOKUP(B324,'INI DATA'!$C$3:$AD$100,7,FALSE)&amp;"""",""))</f>
        <v>Data1Label=</v>
      </c>
      <c r="D327" s="65"/>
      <c r="E327" s="64"/>
      <c r="F327" s="7"/>
      <c r="G327" s="7"/>
      <c r="H327" s="7"/>
      <c r="I327" s="6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</row>
    <row r="328" spans="2:23" x14ac:dyDescent="0.2">
      <c r="B328" s="66">
        <f t="shared" si="5"/>
        <v>14</v>
      </c>
      <c r="C328" t="str">
        <f>IF(E324="","","Data2=" &amp; IF(VLOOKUP(B324,'INI DATA'!$C$3:$AD$100,8,FALSE)="","",VLOOKUP(B324,'INI DATA'!$C$3:$AD$100,8,FALSE)))</f>
        <v>Data2=</v>
      </c>
      <c r="D328" s="65"/>
      <c r="E328" s="64"/>
      <c r="F328" s="7"/>
      <c r="G328" s="7"/>
      <c r="H328" s="7"/>
      <c r="I328" s="6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</row>
    <row r="329" spans="2:23" x14ac:dyDescent="0.2">
      <c r="B329" s="66">
        <f t="shared" si="5"/>
        <v>14</v>
      </c>
      <c r="C329" t="str">
        <f>IF(E324="","","Data2Label="&amp; IF(VLOOKUP(B324,'INI DATA'!$C$3:$AD$100,9,FALSE)&lt;&gt;"","""" &amp; VLOOKUP(B324,'INI DATA'!$C$3:$AD$100,9,FALSE)&amp;"""",""))</f>
        <v>Data2Label=</v>
      </c>
      <c r="D329" s="65"/>
      <c r="E329" s="64"/>
      <c r="F329" s="7"/>
      <c r="G329" s="7"/>
      <c r="H329" s="7"/>
      <c r="I329" s="6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</row>
    <row r="330" spans="2:23" x14ac:dyDescent="0.2">
      <c r="B330" s="66">
        <f t="shared" si="5"/>
        <v>14</v>
      </c>
      <c r="C330" t="str">
        <f>IF(E324="","","Data3=" &amp; IF(VLOOKUP(B324,'INI DATA'!$C$3:$AD$100,10,FALSE)="","",VLOOKUP(B324,'INI DATA'!$C$3:$AD$100,10,FALSE)))</f>
        <v>Data3=</v>
      </c>
      <c r="D330" s="65"/>
      <c r="E330" s="64"/>
      <c r="F330" s="7"/>
      <c r="G330" s="7"/>
      <c r="H330" s="7"/>
      <c r="I330" s="6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</row>
    <row r="331" spans="2:23" x14ac:dyDescent="0.2">
      <c r="B331" s="66">
        <f t="shared" si="5"/>
        <v>14</v>
      </c>
      <c r="C331" t="str">
        <f>IF(E324="","","Data3Label="&amp; IF(VLOOKUP(B324,'INI DATA'!$C$3:$AD$100,11,FALSE)&lt;&gt;"","""" &amp; VLOOKUP(B324,'INI DATA'!$C$3:$AD$100,11,FALSE)&amp;"""",""))</f>
        <v>Data3Label=</v>
      </c>
      <c r="D331" s="65"/>
      <c r="E331" s="64"/>
      <c r="F331" s="7"/>
      <c r="G331" s="7"/>
      <c r="H331" s="7"/>
      <c r="I331" s="6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</row>
    <row r="332" spans="2:23" x14ac:dyDescent="0.2">
      <c r="B332" s="66">
        <f t="shared" si="5"/>
        <v>14</v>
      </c>
      <c r="C332" t="str">
        <f>IF(E324="","","Data4=" &amp; IF(VLOOKUP(B324,'INI DATA'!$C$3:$AD$100,12,FALSE)="","",VLOOKUP(B324,'INI DATA'!$C$3:$AD$100,12,FALSE)))</f>
        <v>Data4=</v>
      </c>
      <c r="D332" s="65"/>
      <c r="E332" s="64"/>
      <c r="F332" s="7"/>
      <c r="G332" s="7"/>
      <c r="H332" s="7"/>
      <c r="I332" s="6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</row>
    <row r="333" spans="2:23" x14ac:dyDescent="0.2">
      <c r="B333" s="66">
        <f t="shared" si="5"/>
        <v>14</v>
      </c>
      <c r="C333" t="str">
        <f>IF(E324="","","Data4Label="&amp; IF(VLOOKUP(B324,'INI DATA'!$C$3:$AD$100,13,FALSE)&lt;&gt;"","""" &amp; VLOOKUP(B324,'INI DATA'!$C$3:$AD$100,13,FALSE)&amp;"""",""))</f>
        <v>Data4Label=</v>
      </c>
      <c r="D333" s="65"/>
      <c r="E333" s="64"/>
      <c r="F333" s="7"/>
      <c r="G333" s="7"/>
      <c r="H333" s="7"/>
      <c r="I333" s="6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</row>
    <row r="334" spans="2:23" x14ac:dyDescent="0.2">
      <c r="B334" s="66">
        <f t="shared" si="5"/>
        <v>14</v>
      </c>
      <c r="C334" t="str">
        <f>IF(E324="","","Data5=" &amp; IF(VLOOKUP(B324,'INI DATA'!$C$3:$AD$100,14,FALSE)="","",VLOOKUP(B324,'INI DATA'!$C$3:$AD$100,14,FALSE)))</f>
        <v>Data5=</v>
      </c>
      <c r="D334" s="65"/>
      <c r="E334" s="64"/>
      <c r="F334" s="7"/>
      <c r="G334" s="7"/>
      <c r="H334" s="7"/>
      <c r="I334" s="6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</row>
    <row r="335" spans="2:23" x14ac:dyDescent="0.2">
      <c r="B335" s="66">
        <f t="shared" si="5"/>
        <v>14</v>
      </c>
      <c r="C335" t="str">
        <f>IF(E324="","","Data5Label="&amp; IF(VLOOKUP(B324,'INI DATA'!$C$3:$AD$100,15,FALSE)&lt;&gt;"","""" &amp; VLOOKUP(B324,'INI DATA'!$C$3:$AD$100,15,FALSE)&amp;"""",""))</f>
        <v>Data5Label=</v>
      </c>
      <c r="D335" s="65"/>
      <c r="E335" s="64"/>
      <c r="F335" s="7"/>
      <c r="G335" s="7"/>
      <c r="H335" s="7"/>
      <c r="I335" s="6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</row>
    <row r="336" spans="2:23" x14ac:dyDescent="0.2">
      <c r="B336" s="66">
        <f t="shared" si="5"/>
        <v>14</v>
      </c>
      <c r="C336" t="str">
        <f>IF(E324="","","Data6=" &amp; IF(VLOOKUP(B324,'INI DATA'!$C$3:$AD$100,16,FALSE)="","",VLOOKUP(B324,'INI DATA'!$C$3:$AD$100,16,FALSE)))</f>
        <v>Data6=</v>
      </c>
      <c r="D336" s="65"/>
      <c r="E336" s="64"/>
      <c r="F336" s="7"/>
      <c r="G336" s="7"/>
      <c r="H336" s="7"/>
      <c r="I336" s="6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</row>
    <row r="337" spans="2:23" x14ac:dyDescent="0.2">
      <c r="B337" s="66">
        <f t="shared" si="5"/>
        <v>14</v>
      </c>
      <c r="C337" t="str">
        <f>IF(E324="","","Data6Label="&amp; IF(VLOOKUP(B324,'INI DATA'!$C$3:$AD$100,17,FALSE)&lt;&gt;"","""" &amp; VLOOKUP(B324,'INI DATA'!$C$3:$AD$100,17,FALSE)&amp;"""",""))</f>
        <v>Data6Label=</v>
      </c>
      <c r="D337" s="65"/>
      <c r="E337" s="64"/>
      <c r="F337" s="7"/>
      <c r="G337" s="7"/>
      <c r="H337" s="7"/>
      <c r="I337" s="6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</row>
    <row r="338" spans="2:23" x14ac:dyDescent="0.2">
      <c r="B338" s="66">
        <f t="shared" si="5"/>
        <v>14</v>
      </c>
      <c r="C338" t="str">
        <f>IF(E324="","","Data7=" &amp; IF(VLOOKUP(B326,'INI DATA'!$C$3:$AD$100,18,FALSE)="","",VLOOKUP(B326,'INI DATA'!$C$3:$AD$100,18,FALSE)))</f>
        <v>Data7=</v>
      </c>
      <c r="D338" s="65"/>
      <c r="E338" s="64"/>
      <c r="F338" s="7"/>
      <c r="G338" s="7"/>
      <c r="H338" s="7"/>
      <c r="I338" s="6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</row>
    <row r="339" spans="2:23" x14ac:dyDescent="0.2">
      <c r="B339" s="66">
        <f t="shared" si="5"/>
        <v>14</v>
      </c>
      <c r="C339" t="str">
        <f>IF(E324="","","Data7Label="&amp; IF(VLOOKUP(B324,'INI DATA'!$C$3:$AD$100,19,FALSE)&lt;&gt;"","""" &amp; VLOOKUP(B324,'INI DATA'!$C$3:$AD$100,19,FALSE)&amp;"""",""))</f>
        <v>Data7Label=</v>
      </c>
      <c r="D339" s="65"/>
      <c r="E339" s="64"/>
      <c r="F339" s="7"/>
      <c r="G339" s="7"/>
      <c r="H339" s="7"/>
      <c r="I339" s="6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</row>
    <row r="340" spans="2:23" x14ac:dyDescent="0.2">
      <c r="B340" s="66">
        <f t="shared" si="5"/>
        <v>14</v>
      </c>
      <c r="C340" t="str">
        <f>IF(E324="","","Data8=" &amp; IF(VLOOKUP(B326,'INI DATA'!$C$3:$AD$100,20,FALSE)="","",VLOOKUP(B326,'INI DATA'!$C$3:$AD$100,20,FALSE)))</f>
        <v>Data8=</v>
      </c>
      <c r="D340" s="65"/>
      <c r="E340" s="64"/>
      <c r="F340" s="7"/>
      <c r="G340" s="7"/>
      <c r="H340" s="7"/>
      <c r="I340" s="6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</row>
    <row r="341" spans="2:23" x14ac:dyDescent="0.2">
      <c r="B341" s="66">
        <f t="shared" si="5"/>
        <v>14</v>
      </c>
      <c r="C341" t="str">
        <f>IF(E324="","","Data8Label="&amp; IF(VLOOKUP(B324,'INI DATA'!$C$3:$AD$100,21,FALSE)&lt;&gt;"","""" &amp; VLOOKUP(B324,'INI DATA'!$C$3:$AD$100,21,FALSE)&amp;"""",""))</f>
        <v>Data8Label=</v>
      </c>
      <c r="D341" s="65"/>
      <c r="E341" s="64"/>
      <c r="F341" s="7"/>
      <c r="G341" s="7"/>
      <c r="H341" s="7"/>
      <c r="I341" s="6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</row>
    <row r="342" spans="2:23" x14ac:dyDescent="0.2">
      <c r="B342" s="66">
        <f t="shared" si="5"/>
        <v>14</v>
      </c>
      <c r="C342" t="str">
        <f>IF(E324="","","Data9=" &amp; IF(VLOOKUP(B326,'INI DATA'!$C$3:$AD$100,22,FALSE)="","",VLOOKUP(B326,'INI DATA'!$C$3:$AD$100,22,FALSE)))</f>
        <v>Data9=</v>
      </c>
      <c r="D342" s="65"/>
      <c r="E342" s="64"/>
      <c r="F342" s="7"/>
      <c r="G342" s="7"/>
      <c r="H342" s="7"/>
      <c r="I342" s="6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</row>
    <row r="343" spans="2:23" x14ac:dyDescent="0.2">
      <c r="B343" s="66">
        <f t="shared" si="5"/>
        <v>14</v>
      </c>
      <c r="C343" t="str">
        <f>IF(E324="","","Data9Label="&amp; IF(VLOOKUP(B324,'INI DATA'!$C$3:$AD$100,23,FALSE)&lt;&gt;"","""" &amp; VLOOKUP(B324,'INI DATA'!$C$3:$AD$100,23,FALSE)&amp;"""",""))</f>
        <v>Data9Label=</v>
      </c>
      <c r="D343" s="65"/>
      <c r="E343" s="64"/>
      <c r="F343" s="7"/>
      <c r="G343" s="7"/>
      <c r="H343" s="7"/>
      <c r="I343" s="6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</row>
    <row r="344" spans="2:23" x14ac:dyDescent="0.2">
      <c r="B344" s="66">
        <f t="shared" si="5"/>
        <v>14</v>
      </c>
      <c r="C344" t="str">
        <f>IF(E324="","","Data10=" &amp; IF(VLOOKUP(B326,'INI DATA'!$C$3:$AD$100,24,FALSE)="","",VLOOKUP(B326,'INI DATA'!$C$3:$AD$100,24,FALSE)))</f>
        <v>Data10=</v>
      </c>
      <c r="D344" s="65"/>
      <c r="E344" s="64"/>
      <c r="F344" s="7"/>
      <c r="G344" s="7"/>
      <c r="H344" s="7"/>
      <c r="I344" s="6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</row>
    <row r="345" spans="2:23" x14ac:dyDescent="0.2">
      <c r="B345" s="66">
        <f t="shared" si="5"/>
        <v>14</v>
      </c>
      <c r="C345" t="str">
        <f>IF(E324="","","Data10Label="&amp; IF(VLOOKUP(B324,'INI DATA'!$C$3:$AD$100,25,FALSE)&lt;&gt;"","""" &amp; VLOOKUP(B324,'INI DATA'!$C$3:$AD$100,25,FALSE)&amp;"""",""))</f>
        <v>Data10Label=</v>
      </c>
      <c r="D345" s="65"/>
      <c r="E345" s="64"/>
      <c r="F345" s="7"/>
      <c r="G345" s="7"/>
      <c r="H345" s="7"/>
      <c r="I345" s="6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</row>
    <row r="346" spans="2:23" x14ac:dyDescent="0.2">
      <c r="B346" s="66">
        <f t="shared" si="5"/>
        <v>14</v>
      </c>
      <c r="C346" t="str">
        <f>IF(E324="","","Timer=" &amp; IF(VLOOKUP(B324,'INI DATA'!$C$3:$AF$100,4,FALSE)="","",VLOOKUP(B324,'INI DATA'!$C$3:$AF$100,4,FALSE)))</f>
        <v>Timer=</v>
      </c>
      <c r="D346" s="65"/>
      <c r="E346" s="64"/>
      <c r="F346" s="7"/>
      <c r="G346" s="7"/>
      <c r="H346" s="7"/>
      <c r="I346" s="6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</row>
    <row r="347" spans="2:23" x14ac:dyDescent="0.2">
      <c r="B347" s="66">
        <f t="shared" si="5"/>
        <v>14</v>
      </c>
      <c r="C347" t="str">
        <f>IF(E324="","","PurgeDays=" &amp; IF(VLOOKUP(B324,'INI DATA'!$C$3:$AD$100,7,FALSE)&lt;&gt;"",VLOOKUP(B324,'INI DATA'!$C$3:$AD$100,26,FALSE),""))</f>
        <v>PurgeDays=</v>
      </c>
      <c r="D347" s="65"/>
      <c r="E347" s="64"/>
      <c r="F347" s="7"/>
      <c r="G347" s="7"/>
      <c r="H347" s="7"/>
      <c r="I347" s="6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</row>
    <row r="348" spans="2:23" x14ac:dyDescent="0.2">
      <c r="B348" s="66">
        <f t="shared" si="5"/>
        <v>15</v>
      </c>
      <c r="C348" t="str">
        <f>IF(E348="","","[DBTable" &amp; VLOOKUP(B348,'INI DATA'!$C$3:$AF$99,1,FALSE) &amp; "]")</f>
        <v>[DBTable15]</v>
      </c>
      <c r="D348" s="65"/>
      <c r="E348" s="64" t="str">
        <f>IF(VLOOKUP(B348,'INI DATA'!$C$3:$AD$100,5,FALSE)="","","used")</f>
        <v>used</v>
      </c>
      <c r="F348" s="7"/>
      <c r="G348" s="7"/>
      <c r="H348" s="7"/>
      <c r="I348" s="6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</row>
    <row r="349" spans="2:23" x14ac:dyDescent="0.2">
      <c r="B349" s="66">
        <f t="shared" si="5"/>
        <v>15</v>
      </c>
      <c r="C349" t="str">
        <f>IF(E348="","","Name=" &amp; IF(VLOOKUP(B348,'INI DATA'!$C$3:$AD$100,5,FALSE)="","",VLOOKUP(B348,'INI DATA'!$C$3:$AD$100,2,FALSE)&amp;"-"&amp;VLOOKUP(B348,'INI DATA'!$C$3:$AD$100,5,FALSE)))</f>
        <v>Name=Temp-x2</v>
      </c>
      <c r="D349" s="65"/>
      <c r="E349" s="64"/>
      <c r="F349" s="7"/>
      <c r="G349" s="7"/>
      <c r="H349" s="7"/>
      <c r="I349" s="6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</row>
    <row r="350" spans="2:23" x14ac:dyDescent="0.2">
      <c r="B350" s="66">
        <f t="shared" si="5"/>
        <v>15</v>
      </c>
      <c r="C350" t="str">
        <f>IF(E348="","","Data1=" &amp; IF(VLOOKUP(B348,'INI DATA'!$C$3:$AD$100,6,FALSE)="",0,VLOOKUP(B348,'INI DATA'!$C$3:$AD$100,6,FALSE)))</f>
        <v>Data1=0</v>
      </c>
      <c r="D350" s="65"/>
      <c r="E350" s="64"/>
      <c r="F350" s="7"/>
      <c r="G350" s="7"/>
      <c r="H350" s="7"/>
      <c r="I350" s="6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</row>
    <row r="351" spans="2:23" x14ac:dyDescent="0.2">
      <c r="B351" s="66">
        <f t="shared" si="5"/>
        <v>15</v>
      </c>
      <c r="C351" t="str">
        <f>IF(E348="","","Data1Label="&amp; IF(VLOOKUP(B348,'INI DATA'!$C$3:$AD$100,7,FALSE)&lt;&gt;"","""" &amp; VLOOKUP(B348,'INI DATA'!$C$3:$AD$100,7,FALSE)&amp;"""",""))</f>
        <v>Data1Label=</v>
      </c>
      <c r="D351" s="65"/>
      <c r="E351" s="64"/>
      <c r="F351" s="7"/>
      <c r="G351" s="7"/>
      <c r="H351" s="7"/>
      <c r="I351" s="6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</row>
    <row r="352" spans="2:23" x14ac:dyDescent="0.2">
      <c r="B352" s="66">
        <f t="shared" si="5"/>
        <v>15</v>
      </c>
      <c r="C352" t="str">
        <f>IF(E348="","","Data2=" &amp; IF(VLOOKUP(B348,'INI DATA'!$C$3:$AD$100,8,FALSE)="","",VLOOKUP(B348,'INI DATA'!$C$3:$AD$100,8,FALSE)))</f>
        <v>Data2=</v>
      </c>
      <c r="D352" s="65"/>
      <c r="E352" s="64"/>
      <c r="F352" s="7"/>
      <c r="G352" s="7"/>
      <c r="H352" s="7"/>
      <c r="I352" s="6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</row>
    <row r="353" spans="2:23" x14ac:dyDescent="0.2">
      <c r="B353" s="66">
        <f t="shared" si="5"/>
        <v>15</v>
      </c>
      <c r="C353" t="str">
        <f>IF(E348="","","Data2Label="&amp; IF(VLOOKUP(B348,'INI DATA'!$C$3:$AD$100,9,FALSE)&lt;&gt;"","""" &amp; VLOOKUP(B348,'INI DATA'!$C$3:$AD$100,9,FALSE)&amp;"""",""))</f>
        <v>Data2Label=</v>
      </c>
      <c r="D353" s="65"/>
      <c r="E353" s="64"/>
      <c r="F353" s="7"/>
      <c r="G353" s="7"/>
      <c r="H353" s="7"/>
      <c r="I353" s="6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</row>
    <row r="354" spans="2:23" x14ac:dyDescent="0.2">
      <c r="B354" s="66">
        <f t="shared" si="5"/>
        <v>15</v>
      </c>
      <c r="C354" t="str">
        <f>IF(E348="","","Data3=" &amp; IF(VLOOKUP(B348,'INI DATA'!$C$3:$AD$100,10,FALSE)="","",VLOOKUP(B348,'INI DATA'!$C$3:$AD$100,10,FALSE)))</f>
        <v>Data3=</v>
      </c>
      <c r="D354" s="65"/>
      <c r="E354" s="64"/>
      <c r="F354" s="7"/>
      <c r="G354" s="7"/>
      <c r="H354" s="7"/>
      <c r="I354" s="6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</row>
    <row r="355" spans="2:23" x14ac:dyDescent="0.2">
      <c r="B355" s="66">
        <f t="shared" si="5"/>
        <v>15</v>
      </c>
      <c r="C355" t="str">
        <f>IF(E348="","","Data3Label="&amp; IF(VLOOKUP(B348,'INI DATA'!$C$3:$AD$100,11,FALSE)&lt;&gt;"","""" &amp; VLOOKUP(B348,'INI DATA'!$C$3:$AD$100,11,FALSE)&amp;"""",""))</f>
        <v>Data3Label=</v>
      </c>
      <c r="D355" s="65"/>
      <c r="E355" s="64"/>
      <c r="F355" s="7"/>
      <c r="G355" s="7"/>
      <c r="H355" s="7"/>
      <c r="I355" s="6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</row>
    <row r="356" spans="2:23" x14ac:dyDescent="0.2">
      <c r="B356" s="66">
        <f t="shared" si="5"/>
        <v>15</v>
      </c>
      <c r="C356" t="str">
        <f>IF(E348="","","Data4=" &amp; IF(VLOOKUP(B348,'INI DATA'!$C$3:$AD$100,12,FALSE)="","",VLOOKUP(B348,'INI DATA'!$C$3:$AD$100,12,FALSE)))</f>
        <v>Data4=</v>
      </c>
      <c r="D356" s="65"/>
      <c r="E356" s="64"/>
      <c r="F356" s="7"/>
      <c r="G356" s="7"/>
      <c r="H356" s="7"/>
      <c r="I356" s="6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</row>
    <row r="357" spans="2:23" x14ac:dyDescent="0.2">
      <c r="B357" s="66">
        <f t="shared" si="5"/>
        <v>15</v>
      </c>
      <c r="C357" t="str">
        <f>IF(E348="","","Data4Label="&amp; IF(VLOOKUP(B348,'INI DATA'!$C$3:$AD$100,13,FALSE)&lt;&gt;"","""" &amp; VLOOKUP(B348,'INI DATA'!$C$3:$AD$100,13,FALSE)&amp;"""",""))</f>
        <v>Data4Label=</v>
      </c>
      <c r="D357" s="65"/>
      <c r="E357" s="64"/>
      <c r="F357" s="7"/>
      <c r="G357" s="7"/>
      <c r="H357" s="7"/>
      <c r="I357" s="6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</row>
    <row r="358" spans="2:23" x14ac:dyDescent="0.2">
      <c r="B358" s="66">
        <f t="shared" si="5"/>
        <v>15</v>
      </c>
      <c r="C358" t="str">
        <f>IF(E348="","","Data5=" &amp; IF(VLOOKUP(B348,'INI DATA'!$C$3:$AD$100,14,FALSE)="","",VLOOKUP(B348,'INI DATA'!$C$3:$AD$100,14,FALSE)))</f>
        <v>Data5=</v>
      </c>
      <c r="D358" s="65"/>
      <c r="E358" s="64"/>
      <c r="F358" s="7"/>
      <c r="G358" s="7"/>
      <c r="H358" s="7"/>
      <c r="I358" s="6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</row>
    <row r="359" spans="2:23" x14ac:dyDescent="0.2">
      <c r="B359" s="66">
        <f t="shared" si="5"/>
        <v>15</v>
      </c>
      <c r="C359" t="str">
        <f>IF(E348="","","Data5Label="&amp; IF(VLOOKUP(B348,'INI DATA'!$C$3:$AD$100,15,FALSE)&lt;&gt;"","""" &amp; VLOOKUP(B348,'INI DATA'!$C$3:$AD$100,15,FALSE)&amp;"""",""))</f>
        <v>Data5Label=</v>
      </c>
      <c r="D359" s="65"/>
      <c r="E359" s="64"/>
      <c r="F359" s="7"/>
      <c r="G359" s="7"/>
      <c r="H359" s="7"/>
      <c r="I359" s="6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</row>
    <row r="360" spans="2:23" x14ac:dyDescent="0.2">
      <c r="B360" s="66">
        <f t="shared" si="5"/>
        <v>15</v>
      </c>
      <c r="C360" t="str">
        <f>IF(E348="","","Data6=" &amp; IF(VLOOKUP(B348,'INI DATA'!$C$3:$AD$100,16,FALSE)="","",VLOOKUP(B348,'INI DATA'!$C$3:$AD$100,16,FALSE)))</f>
        <v>Data6=</v>
      </c>
      <c r="D360" s="65"/>
      <c r="E360" s="64"/>
      <c r="F360" s="7"/>
      <c r="G360" s="7"/>
      <c r="H360" s="7"/>
      <c r="I360" s="6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</row>
    <row r="361" spans="2:23" x14ac:dyDescent="0.2">
      <c r="B361" s="66">
        <f t="shared" si="5"/>
        <v>15</v>
      </c>
      <c r="C361" t="str">
        <f>IF(E348="","","Data6Label="&amp; IF(VLOOKUP(B348,'INI DATA'!$C$3:$AD$100,17,FALSE)&lt;&gt;"","""" &amp; VLOOKUP(B348,'INI DATA'!$C$3:$AD$100,17,FALSE)&amp;"""",""))</f>
        <v>Data6Label=</v>
      </c>
      <c r="D361" s="65"/>
      <c r="E361" s="64"/>
      <c r="F361" s="7"/>
      <c r="G361" s="7"/>
      <c r="H361" s="7"/>
      <c r="I361" s="6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</row>
    <row r="362" spans="2:23" x14ac:dyDescent="0.2">
      <c r="B362" s="66">
        <f t="shared" si="5"/>
        <v>15</v>
      </c>
      <c r="C362" t="str">
        <f>IF(E348="","","Data7=" &amp; IF(VLOOKUP(B350,'INI DATA'!$C$3:$AD$100,18,FALSE)="","",VLOOKUP(B350,'INI DATA'!$C$3:$AD$100,18,FALSE)))</f>
        <v>Data7=</v>
      </c>
      <c r="D362" s="65"/>
      <c r="E362" s="64"/>
      <c r="F362" s="7"/>
      <c r="G362" s="7"/>
      <c r="H362" s="7"/>
      <c r="I362" s="6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</row>
    <row r="363" spans="2:23" x14ac:dyDescent="0.2">
      <c r="B363" s="66">
        <f t="shared" si="5"/>
        <v>15</v>
      </c>
      <c r="C363" t="str">
        <f>IF(E348="","","Data7Label="&amp; IF(VLOOKUP(B348,'INI DATA'!$C$3:$AD$100,19,FALSE)&lt;&gt;"","""" &amp; VLOOKUP(B348,'INI DATA'!$C$3:$AD$100,19,FALSE)&amp;"""",""))</f>
        <v>Data7Label=</v>
      </c>
      <c r="D363" s="65"/>
      <c r="E363" s="64"/>
      <c r="F363" s="7"/>
      <c r="G363" s="7"/>
      <c r="H363" s="7"/>
      <c r="I363" s="6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</row>
    <row r="364" spans="2:23" x14ac:dyDescent="0.2">
      <c r="B364" s="66">
        <f t="shared" si="5"/>
        <v>15</v>
      </c>
      <c r="C364" t="str">
        <f>IF(E348="","","Data8=" &amp; IF(VLOOKUP(B350,'INI DATA'!$C$3:$AD$100,20,FALSE)="","",VLOOKUP(B350,'INI DATA'!$C$3:$AD$100,20,FALSE)))</f>
        <v>Data8=</v>
      </c>
      <c r="D364" s="65"/>
      <c r="E364" s="64"/>
      <c r="F364" s="7"/>
      <c r="G364" s="7"/>
      <c r="H364" s="7"/>
      <c r="I364" s="6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</row>
    <row r="365" spans="2:23" x14ac:dyDescent="0.2">
      <c r="B365" s="66">
        <f t="shared" si="5"/>
        <v>15</v>
      </c>
      <c r="C365" t="str">
        <f>IF(E348="","","Data8Label="&amp; IF(VLOOKUP(B348,'INI DATA'!$C$3:$AD$100,21,FALSE)&lt;&gt;"","""" &amp; VLOOKUP(B348,'INI DATA'!$C$3:$AD$100,21,FALSE)&amp;"""",""))</f>
        <v>Data8Label=</v>
      </c>
      <c r="D365" s="65"/>
      <c r="E365" s="64"/>
      <c r="F365" s="7"/>
      <c r="G365" s="7"/>
      <c r="H365" s="7"/>
      <c r="I365" s="6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</row>
    <row r="366" spans="2:23" x14ac:dyDescent="0.2">
      <c r="B366" s="66">
        <f t="shared" si="5"/>
        <v>15</v>
      </c>
      <c r="C366" t="str">
        <f>IF(E348="","","Data9=" &amp; IF(VLOOKUP(B350,'INI DATA'!$C$3:$AD$100,22,FALSE)="","",VLOOKUP(B350,'INI DATA'!$C$3:$AD$100,22,FALSE)))</f>
        <v>Data9=</v>
      </c>
      <c r="D366" s="65"/>
      <c r="E366" s="64"/>
      <c r="F366" s="7"/>
      <c r="G366" s="7"/>
      <c r="H366" s="7"/>
      <c r="I366" s="6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</row>
    <row r="367" spans="2:23" x14ac:dyDescent="0.2">
      <c r="B367" s="66">
        <f t="shared" si="5"/>
        <v>15</v>
      </c>
      <c r="C367" t="str">
        <f>IF(E348="","","Data9Label="&amp; IF(VLOOKUP(B348,'INI DATA'!$C$3:$AD$100,23,FALSE)&lt;&gt;"","""" &amp; VLOOKUP(B348,'INI DATA'!$C$3:$AD$100,23,FALSE)&amp;"""",""))</f>
        <v>Data9Label=</v>
      </c>
      <c r="D367" s="65"/>
      <c r="E367" s="64"/>
      <c r="F367" s="7"/>
      <c r="G367" s="7"/>
      <c r="H367" s="7"/>
      <c r="I367" s="6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</row>
    <row r="368" spans="2:23" x14ac:dyDescent="0.2">
      <c r="B368" s="66">
        <f t="shared" si="5"/>
        <v>15</v>
      </c>
      <c r="C368" t="str">
        <f>IF(E348="","","Data10=" &amp; IF(VLOOKUP(B350,'INI DATA'!$C$3:$AD$100,24,FALSE)="","",VLOOKUP(B350,'INI DATA'!$C$3:$AD$100,24,FALSE)))</f>
        <v>Data10=</v>
      </c>
      <c r="D368" s="65"/>
      <c r="E368" s="64"/>
      <c r="F368" s="7"/>
      <c r="G368" s="7"/>
      <c r="H368" s="7"/>
      <c r="I368" s="6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</row>
    <row r="369" spans="2:23" x14ac:dyDescent="0.2">
      <c r="B369" s="66">
        <f t="shared" si="5"/>
        <v>15</v>
      </c>
      <c r="C369" t="str">
        <f>IF(E348="","","Data10Label="&amp; IF(VLOOKUP(B348,'INI DATA'!$C$3:$AD$100,25,FALSE)&lt;&gt;"","""" &amp; VLOOKUP(B348,'INI DATA'!$C$3:$AD$100,25,FALSE)&amp;"""",""))</f>
        <v>Data10Label=</v>
      </c>
      <c r="D369" s="65"/>
      <c r="E369" s="64"/>
      <c r="F369" s="7"/>
      <c r="G369" s="7"/>
      <c r="H369" s="7"/>
      <c r="I369" s="6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</row>
    <row r="370" spans="2:23" x14ac:dyDescent="0.2">
      <c r="B370" s="66">
        <f t="shared" si="5"/>
        <v>15</v>
      </c>
      <c r="C370" t="str">
        <f>IF(E348="","","Timer=" &amp; IF(VLOOKUP(B348,'INI DATA'!$C$3:$AF$100,4,FALSE)="","",VLOOKUP(B348,'INI DATA'!$C$3:$AF$100,4,FALSE)))</f>
        <v>Timer=</v>
      </c>
      <c r="D370" s="65"/>
      <c r="E370" s="64"/>
      <c r="F370" s="7"/>
      <c r="G370" s="7"/>
      <c r="H370" s="7"/>
      <c r="I370" s="6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</row>
    <row r="371" spans="2:23" x14ac:dyDescent="0.2">
      <c r="B371" s="66">
        <f t="shared" ref="B371:B434" si="6">IF((ROW()/24)&lt;&gt;ROUND(ROW()/24,0),ROUND(ROW()/24,0),ROW()/24)</f>
        <v>15</v>
      </c>
      <c r="C371" t="str">
        <f>IF(E348="","","PurgeDays=" &amp; IF(VLOOKUP(B348,'INI DATA'!$C$3:$AD$100,7,FALSE)&lt;&gt;"",VLOOKUP(B348,'INI DATA'!$C$3:$AD$100,26,FALSE),""))</f>
        <v>PurgeDays=</v>
      </c>
      <c r="D371" s="65"/>
      <c r="E371" s="64"/>
      <c r="F371" s="7"/>
      <c r="G371" s="7"/>
      <c r="H371" s="7"/>
      <c r="I371" s="6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</row>
    <row r="372" spans="2:23" x14ac:dyDescent="0.2">
      <c r="B372" s="66">
        <f t="shared" si="6"/>
        <v>16</v>
      </c>
      <c r="C372" t="str">
        <f>IF(E372="","","[DBTable" &amp; VLOOKUP(B372,'INI DATA'!$C$3:$AF$99,1,FALSE) &amp; "]")</f>
        <v>[DBTable16]</v>
      </c>
      <c r="D372" s="65"/>
      <c r="E372" s="64" t="str">
        <f>IF(VLOOKUP(B372,'INI DATA'!$C$3:$AD$100,5,FALSE)="","","used")</f>
        <v>used</v>
      </c>
      <c r="F372" s="7"/>
      <c r="G372" s="7"/>
      <c r="H372" s="7"/>
      <c r="I372" s="6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</row>
    <row r="373" spans="2:23" x14ac:dyDescent="0.2">
      <c r="B373" s="66">
        <f t="shared" si="6"/>
        <v>16</v>
      </c>
      <c r="C373" t="str">
        <f>IF(E372="","","Name=" &amp; IF(VLOOKUP(B372,'INI DATA'!$C$3:$AD$100,5,FALSE)="","",VLOOKUP(B372,'INI DATA'!$C$3:$AD$100,2,FALSE)&amp;"-"&amp;VLOOKUP(B372,'INI DATA'!$C$3:$AD$100,5,FALSE)))</f>
        <v>Name=Temp-x3</v>
      </c>
      <c r="D373" s="65"/>
      <c r="E373" s="64"/>
      <c r="F373" s="7"/>
      <c r="G373" s="7"/>
      <c r="H373" s="7"/>
      <c r="I373" s="6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</row>
    <row r="374" spans="2:23" x14ac:dyDescent="0.2">
      <c r="B374" s="66">
        <f t="shared" si="6"/>
        <v>16</v>
      </c>
      <c r="C374" t="str">
        <f>IF(E372="","","Data1=" &amp; IF(VLOOKUP(B372,'INI DATA'!$C$3:$AD$100,6,FALSE)="",0,VLOOKUP(B372,'INI DATA'!$C$3:$AD$100,6,FALSE)))</f>
        <v>Data1=0</v>
      </c>
      <c r="D374" s="65"/>
      <c r="E374" s="64"/>
      <c r="F374" s="7"/>
      <c r="G374" s="7"/>
      <c r="H374" s="7"/>
      <c r="I374" s="6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</row>
    <row r="375" spans="2:23" x14ac:dyDescent="0.2">
      <c r="B375" s="66">
        <f t="shared" si="6"/>
        <v>16</v>
      </c>
      <c r="C375" t="str">
        <f>IF(E372="","","Data1Label="&amp; IF(VLOOKUP(B372,'INI DATA'!$C$3:$AD$100,7,FALSE)&lt;&gt;"","""" &amp; VLOOKUP(B372,'INI DATA'!$C$3:$AD$100,7,FALSE)&amp;"""",""))</f>
        <v>Data1Label=</v>
      </c>
      <c r="D375" s="65"/>
      <c r="E375" s="64"/>
      <c r="F375" s="7"/>
      <c r="G375" s="7"/>
      <c r="H375" s="7"/>
      <c r="I375" s="6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</row>
    <row r="376" spans="2:23" x14ac:dyDescent="0.2">
      <c r="B376" s="66">
        <f t="shared" si="6"/>
        <v>16</v>
      </c>
      <c r="C376" t="str">
        <f>IF(E372="","","Data2=" &amp; IF(VLOOKUP(B372,'INI DATA'!$C$3:$AD$100,8,FALSE)="","",VLOOKUP(B372,'INI DATA'!$C$3:$AD$100,8,FALSE)))</f>
        <v>Data2=</v>
      </c>
      <c r="D376" s="65"/>
      <c r="E376" s="64"/>
      <c r="F376" s="7"/>
      <c r="G376" s="7"/>
      <c r="H376" s="7"/>
      <c r="I376" s="6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</row>
    <row r="377" spans="2:23" x14ac:dyDescent="0.2">
      <c r="B377" s="66">
        <f t="shared" si="6"/>
        <v>16</v>
      </c>
      <c r="C377" t="str">
        <f>IF(E372="","","Data2Label="&amp; IF(VLOOKUP(B372,'INI DATA'!$C$3:$AD$100,9,FALSE)&lt;&gt;"","""" &amp; VLOOKUP(B372,'INI DATA'!$C$3:$AD$100,9,FALSE)&amp;"""",""))</f>
        <v>Data2Label=</v>
      </c>
      <c r="D377" s="65"/>
      <c r="E377" s="64"/>
      <c r="F377" s="7"/>
      <c r="G377" s="7"/>
      <c r="H377" s="7"/>
      <c r="I377" s="6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</row>
    <row r="378" spans="2:23" x14ac:dyDescent="0.2">
      <c r="B378" s="66">
        <f t="shared" si="6"/>
        <v>16</v>
      </c>
      <c r="C378" t="str">
        <f>IF(E372="","","Data3=" &amp; IF(VLOOKUP(B372,'INI DATA'!$C$3:$AD$100,10,FALSE)="","",VLOOKUP(B372,'INI DATA'!$C$3:$AD$100,10,FALSE)))</f>
        <v>Data3=</v>
      </c>
      <c r="D378" s="65"/>
      <c r="E378" s="64"/>
      <c r="F378" s="7"/>
      <c r="G378" s="7"/>
      <c r="H378" s="7"/>
      <c r="I378" s="6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</row>
    <row r="379" spans="2:23" x14ac:dyDescent="0.2">
      <c r="B379" s="66">
        <f t="shared" si="6"/>
        <v>16</v>
      </c>
      <c r="C379" t="str">
        <f>IF(E372="","","Data3Label="&amp; IF(VLOOKUP(B372,'INI DATA'!$C$3:$AD$100,11,FALSE)&lt;&gt;"","""" &amp; VLOOKUP(B372,'INI DATA'!$C$3:$AD$100,11,FALSE)&amp;"""",""))</f>
        <v>Data3Label=</v>
      </c>
      <c r="D379" s="65"/>
      <c r="E379" s="64"/>
      <c r="F379" s="7"/>
      <c r="G379" s="7"/>
      <c r="H379" s="7"/>
      <c r="I379" s="6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</row>
    <row r="380" spans="2:23" x14ac:dyDescent="0.2">
      <c r="B380" s="66">
        <f t="shared" si="6"/>
        <v>16</v>
      </c>
      <c r="C380" t="str">
        <f>IF(E372="","","Data4=" &amp; IF(VLOOKUP(B372,'INI DATA'!$C$3:$AD$100,12,FALSE)="","",VLOOKUP(B372,'INI DATA'!$C$3:$AD$100,12,FALSE)))</f>
        <v>Data4=</v>
      </c>
      <c r="D380" s="65"/>
      <c r="E380" s="64"/>
      <c r="F380" s="7"/>
      <c r="G380" s="7"/>
      <c r="H380" s="7"/>
      <c r="I380" s="6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</row>
    <row r="381" spans="2:23" x14ac:dyDescent="0.2">
      <c r="B381" s="66">
        <f t="shared" si="6"/>
        <v>16</v>
      </c>
      <c r="C381" t="str">
        <f>IF(E372="","","Data4Label="&amp; IF(VLOOKUP(B372,'INI DATA'!$C$3:$AD$100,13,FALSE)&lt;&gt;"","""" &amp; VLOOKUP(B372,'INI DATA'!$C$3:$AD$100,13,FALSE)&amp;"""",""))</f>
        <v>Data4Label=</v>
      </c>
      <c r="D381" s="65"/>
      <c r="E381" s="64"/>
      <c r="F381" s="7"/>
      <c r="G381" s="7"/>
      <c r="H381" s="7"/>
      <c r="I381" s="6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</row>
    <row r="382" spans="2:23" x14ac:dyDescent="0.2">
      <c r="B382" s="66">
        <f t="shared" si="6"/>
        <v>16</v>
      </c>
      <c r="C382" t="str">
        <f>IF(E372="","","Data5=" &amp; IF(VLOOKUP(B372,'INI DATA'!$C$3:$AD$100,14,FALSE)="","",VLOOKUP(B372,'INI DATA'!$C$3:$AD$100,14,FALSE)))</f>
        <v>Data5=</v>
      </c>
      <c r="D382" s="65"/>
      <c r="E382" s="64"/>
      <c r="F382" s="7"/>
      <c r="G382" s="7"/>
      <c r="H382" s="7"/>
      <c r="I382" s="6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</row>
    <row r="383" spans="2:23" x14ac:dyDescent="0.2">
      <c r="B383" s="66">
        <f t="shared" si="6"/>
        <v>16</v>
      </c>
      <c r="C383" t="str">
        <f>IF(E372="","","Data5Label="&amp; IF(VLOOKUP(B372,'INI DATA'!$C$3:$AD$100,15,FALSE)&lt;&gt;"","""" &amp; VLOOKUP(B372,'INI DATA'!$C$3:$AD$100,15,FALSE)&amp;"""",""))</f>
        <v>Data5Label=</v>
      </c>
      <c r="D383" s="65"/>
      <c r="E383" s="64"/>
      <c r="F383" s="7"/>
      <c r="G383" s="7"/>
      <c r="H383" s="7"/>
      <c r="I383" s="6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</row>
    <row r="384" spans="2:23" x14ac:dyDescent="0.2">
      <c r="B384" s="66">
        <f t="shared" si="6"/>
        <v>16</v>
      </c>
      <c r="C384" t="str">
        <f>IF(E372="","","Data6=" &amp; IF(VLOOKUP(B372,'INI DATA'!$C$3:$AD$100,16,FALSE)="","",VLOOKUP(B372,'INI DATA'!$C$3:$AD$100,16,FALSE)))</f>
        <v>Data6=</v>
      </c>
      <c r="D384" s="65"/>
      <c r="E384" s="64"/>
      <c r="F384" s="7"/>
      <c r="G384" s="7"/>
      <c r="H384" s="7"/>
      <c r="I384" s="6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</row>
    <row r="385" spans="2:23" x14ac:dyDescent="0.2">
      <c r="B385" s="66">
        <f t="shared" si="6"/>
        <v>16</v>
      </c>
      <c r="C385" t="str">
        <f>IF(E372="","","Data6Label="&amp; IF(VLOOKUP(B372,'INI DATA'!$C$3:$AD$100,17,FALSE)&lt;&gt;"","""" &amp; VLOOKUP(B372,'INI DATA'!$C$3:$AD$100,17,FALSE)&amp;"""",""))</f>
        <v>Data6Label=</v>
      </c>
      <c r="D385" s="65"/>
      <c r="E385" s="64"/>
      <c r="F385" s="7"/>
      <c r="G385" s="7"/>
      <c r="H385" s="7"/>
      <c r="I385" s="6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</row>
    <row r="386" spans="2:23" x14ac:dyDescent="0.2">
      <c r="B386" s="66">
        <f t="shared" si="6"/>
        <v>16</v>
      </c>
      <c r="C386" t="str">
        <f>IF(E372="","","Data7=" &amp; IF(VLOOKUP(B374,'INI DATA'!$C$3:$AD$100,18,FALSE)="","",VLOOKUP(B374,'INI DATA'!$C$3:$AD$100,18,FALSE)))</f>
        <v>Data7=</v>
      </c>
      <c r="D386" s="65"/>
      <c r="E386" s="64"/>
      <c r="F386" s="7"/>
      <c r="G386" s="7"/>
      <c r="H386" s="7"/>
      <c r="I386" s="6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</row>
    <row r="387" spans="2:23" x14ac:dyDescent="0.2">
      <c r="B387" s="66">
        <f t="shared" si="6"/>
        <v>16</v>
      </c>
      <c r="C387" t="str">
        <f>IF(E372="","","Data7Label="&amp; IF(VLOOKUP(B372,'INI DATA'!$C$3:$AD$100,19,FALSE)&lt;&gt;"","""" &amp; VLOOKUP(B372,'INI DATA'!$C$3:$AD$100,19,FALSE)&amp;"""",""))</f>
        <v>Data7Label=</v>
      </c>
      <c r="D387" s="65"/>
      <c r="E387" s="64"/>
      <c r="F387" s="7"/>
      <c r="G387" s="7"/>
      <c r="H387" s="7"/>
      <c r="I387" s="6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</row>
    <row r="388" spans="2:23" x14ac:dyDescent="0.2">
      <c r="B388" s="66">
        <f t="shared" si="6"/>
        <v>16</v>
      </c>
      <c r="C388" t="str">
        <f>IF(E372="","","Data8=" &amp; IF(VLOOKUP(B374,'INI DATA'!$C$3:$AD$100,20,FALSE)="","",VLOOKUP(B374,'INI DATA'!$C$3:$AD$100,20,FALSE)))</f>
        <v>Data8=</v>
      </c>
      <c r="D388" s="65"/>
      <c r="E388" s="64"/>
      <c r="F388" s="7"/>
      <c r="G388" s="7"/>
      <c r="H388" s="7"/>
      <c r="I388" s="6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</row>
    <row r="389" spans="2:23" x14ac:dyDescent="0.2">
      <c r="B389" s="66">
        <f t="shared" si="6"/>
        <v>16</v>
      </c>
      <c r="C389" t="str">
        <f>IF(E372="","","Data8Label="&amp; IF(VLOOKUP(B372,'INI DATA'!$C$3:$AD$100,21,FALSE)&lt;&gt;"","""" &amp; VLOOKUP(B372,'INI DATA'!$C$3:$AD$100,21,FALSE)&amp;"""",""))</f>
        <v>Data8Label=</v>
      </c>
      <c r="D389" s="65"/>
      <c r="E389" s="64"/>
      <c r="F389" s="7"/>
      <c r="G389" s="7"/>
      <c r="H389" s="7"/>
      <c r="I389" s="6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</row>
    <row r="390" spans="2:23" x14ac:dyDescent="0.2">
      <c r="B390" s="66">
        <f t="shared" si="6"/>
        <v>16</v>
      </c>
      <c r="C390" t="str">
        <f>IF(E372="","","Data9=" &amp; IF(VLOOKUP(B374,'INI DATA'!$C$3:$AD$100,22,FALSE)="","",VLOOKUP(B374,'INI DATA'!$C$3:$AD$100,22,FALSE)))</f>
        <v>Data9=</v>
      </c>
      <c r="D390" s="65"/>
      <c r="E390" s="64"/>
      <c r="F390" s="7"/>
      <c r="G390" s="7"/>
      <c r="H390" s="7"/>
      <c r="I390" s="6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</row>
    <row r="391" spans="2:23" x14ac:dyDescent="0.2">
      <c r="B391" s="66">
        <f t="shared" si="6"/>
        <v>16</v>
      </c>
      <c r="C391" t="str">
        <f>IF(E372="","","Data9Label="&amp; IF(VLOOKUP(B372,'INI DATA'!$C$3:$AD$100,23,FALSE)&lt;&gt;"","""" &amp; VLOOKUP(B372,'INI DATA'!$C$3:$AD$100,23,FALSE)&amp;"""",""))</f>
        <v>Data9Label=</v>
      </c>
      <c r="D391" s="65"/>
      <c r="E391" s="64"/>
      <c r="F391" s="7"/>
      <c r="G391" s="7"/>
      <c r="H391" s="7"/>
      <c r="I391" s="6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</row>
    <row r="392" spans="2:23" x14ac:dyDescent="0.2">
      <c r="B392" s="66">
        <f t="shared" si="6"/>
        <v>16</v>
      </c>
      <c r="C392" t="str">
        <f>IF(E372="","","Data10=" &amp; IF(VLOOKUP(B374,'INI DATA'!$C$3:$AD$100,24,FALSE)="","",VLOOKUP(B374,'INI DATA'!$C$3:$AD$100,24,FALSE)))</f>
        <v>Data10=</v>
      </c>
      <c r="D392" s="65"/>
      <c r="E392" s="64"/>
      <c r="F392" s="7"/>
      <c r="G392" s="7"/>
      <c r="H392" s="7"/>
      <c r="I392" s="6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</row>
    <row r="393" spans="2:23" x14ac:dyDescent="0.2">
      <c r="B393" s="66">
        <f t="shared" si="6"/>
        <v>16</v>
      </c>
      <c r="C393" t="str">
        <f>IF(E372="","","Data10Label="&amp; IF(VLOOKUP(B372,'INI DATA'!$C$3:$AD$100,25,FALSE)&lt;&gt;"","""" &amp; VLOOKUP(B372,'INI DATA'!$C$3:$AD$100,25,FALSE)&amp;"""",""))</f>
        <v>Data10Label=</v>
      </c>
      <c r="D393" s="65"/>
      <c r="E393" s="64"/>
      <c r="F393" s="7"/>
      <c r="G393" s="7"/>
      <c r="H393" s="7"/>
      <c r="I393" s="6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</row>
    <row r="394" spans="2:23" x14ac:dyDescent="0.2">
      <c r="B394" s="66">
        <f t="shared" si="6"/>
        <v>16</v>
      </c>
      <c r="C394" t="str">
        <f>IF(E372="","","Timer=" &amp; IF(VLOOKUP(B372,'INI DATA'!$C$3:$AF$100,4,FALSE)="","",VLOOKUP(B372,'INI DATA'!$C$3:$AF$100,4,FALSE)))</f>
        <v>Timer=</v>
      </c>
      <c r="D394" s="65"/>
      <c r="E394" s="64"/>
      <c r="F394" s="7"/>
      <c r="G394" s="7"/>
      <c r="H394" s="7"/>
      <c r="I394" s="6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</row>
    <row r="395" spans="2:23" x14ac:dyDescent="0.2">
      <c r="B395" s="66">
        <f t="shared" si="6"/>
        <v>16</v>
      </c>
      <c r="C395" t="str">
        <f>IF(E372="","","PurgeDays=" &amp; IF(VLOOKUP(B372,'INI DATA'!$C$3:$AD$100,7,FALSE)&lt;&gt;"",VLOOKUP(B372,'INI DATA'!$C$3:$AD$100,26,FALSE),""))</f>
        <v>PurgeDays=</v>
      </c>
      <c r="D395" s="65"/>
      <c r="E395" s="64"/>
      <c r="F395" s="7"/>
      <c r="G395" s="7"/>
      <c r="H395" s="7"/>
      <c r="I395" s="6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</row>
    <row r="396" spans="2:23" x14ac:dyDescent="0.2">
      <c r="B396" s="66">
        <f t="shared" si="6"/>
        <v>17</v>
      </c>
      <c r="C396" t="str">
        <f>IF(E396="","","[DBTable" &amp; VLOOKUP(B396,'INI DATA'!$C$3:$AF$99,1,FALSE) &amp; "]")</f>
        <v>[DBTable17]</v>
      </c>
      <c r="D396" s="65"/>
      <c r="E396" s="64" t="str">
        <f>IF(VLOOKUP(B396,'INI DATA'!$C$3:$AD$100,5,FALSE)="","","used")</f>
        <v>used</v>
      </c>
      <c r="F396" s="7"/>
      <c r="G396" s="7"/>
      <c r="H396" s="7"/>
      <c r="I396" s="6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</row>
    <row r="397" spans="2:23" x14ac:dyDescent="0.2">
      <c r="B397" s="66">
        <f t="shared" si="6"/>
        <v>17</v>
      </c>
      <c r="C397" t="str">
        <f>IF(E396="","","Name=" &amp; IF(VLOOKUP(B396,'INI DATA'!$C$3:$AD$100,5,FALSE)="","",VLOOKUP(B396,'INI DATA'!$C$3:$AD$100,2,FALSE)&amp;"-"&amp;VLOOKUP(B396,'INI DATA'!$C$3:$AD$100,5,FALSE)))</f>
        <v>Name=Weight-Name1</v>
      </c>
      <c r="D397" s="65"/>
      <c r="E397" s="64"/>
      <c r="F397" s="7"/>
      <c r="G397" s="7"/>
      <c r="H397" s="7"/>
      <c r="I397" s="6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</row>
    <row r="398" spans="2:23" x14ac:dyDescent="0.2">
      <c r="B398" s="66">
        <f t="shared" si="6"/>
        <v>17</v>
      </c>
      <c r="C398" t="str">
        <f>IF(E396="","","Data1=" &amp; IF(VLOOKUP(B396,'INI DATA'!$C$3:$AD$100,6,FALSE)="",0,VLOOKUP(B396,'INI DATA'!$C$3:$AD$100,6,FALSE)))</f>
        <v>Data1=$dtnr:985||1</v>
      </c>
      <c r="D398" s="65"/>
      <c r="E398" s="64"/>
      <c r="F398" s="7"/>
      <c r="G398" s="7"/>
      <c r="H398" s="7"/>
      <c r="I398" s="6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</row>
    <row r="399" spans="2:23" x14ac:dyDescent="0.2">
      <c r="B399" s="66">
        <f t="shared" si="6"/>
        <v>17</v>
      </c>
      <c r="C399" t="str">
        <f>IF(E396="","","Data1Label="&amp; IF(VLOOKUP(B396,'INI DATA'!$C$3:$AD$100,7,FALSE)&lt;&gt;"","""" &amp; VLOOKUP(B396,'INI DATA'!$C$3:$AD$100,7,FALSE)&amp;"""",""))</f>
        <v>Data1Label="name1"</v>
      </c>
      <c r="D399" s="65"/>
      <c r="E399" s="64"/>
      <c r="F399" s="7"/>
      <c r="G399" s="7"/>
      <c r="H399" s="7"/>
      <c r="I399" s="6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</row>
    <row r="400" spans="2:23" x14ac:dyDescent="0.2">
      <c r="B400" s="66">
        <f t="shared" si="6"/>
        <v>17</v>
      </c>
      <c r="C400" t="str">
        <f>IF(E396="","","Data2=" &amp; IF(VLOOKUP(B396,'INI DATA'!$C$3:$AD$100,8,FALSE)="","",VLOOKUP(B396,'INI DATA'!$C$3:$AD$100,8,FALSE)))</f>
        <v>Data2=</v>
      </c>
      <c r="D400" s="65"/>
      <c r="E400" s="64"/>
      <c r="F400" s="7"/>
      <c r="G400" s="7"/>
      <c r="H400" s="7"/>
      <c r="I400" s="6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</row>
    <row r="401" spans="2:23" x14ac:dyDescent="0.2">
      <c r="B401" s="66">
        <f t="shared" si="6"/>
        <v>17</v>
      </c>
      <c r="C401" t="str">
        <f>IF(E396="","","Data2Label="&amp; IF(VLOOKUP(B396,'INI DATA'!$C$3:$AD$100,9,FALSE)&lt;&gt;"","""" &amp; VLOOKUP(B396,'INI DATA'!$C$3:$AD$100,9,FALSE)&amp;"""",""))</f>
        <v>Data2Label=</v>
      </c>
      <c r="D401" s="65"/>
      <c r="E401" s="64"/>
      <c r="F401" s="7"/>
      <c r="G401" s="7"/>
      <c r="H401" s="7"/>
      <c r="I401" s="6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</row>
    <row r="402" spans="2:23" x14ac:dyDescent="0.2">
      <c r="B402" s="66">
        <f t="shared" si="6"/>
        <v>17</v>
      </c>
      <c r="C402" t="str">
        <f>IF(E396="","","Data3=" &amp; IF(VLOOKUP(B396,'INI DATA'!$C$3:$AD$100,10,FALSE)="","",VLOOKUP(B396,'INI DATA'!$C$3:$AD$100,10,FALSE)))</f>
        <v>Data3=</v>
      </c>
      <c r="D402" s="65"/>
      <c r="E402" s="64"/>
      <c r="F402" s="7"/>
      <c r="G402" s="7"/>
      <c r="H402" s="7"/>
      <c r="I402" s="6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</row>
    <row r="403" spans="2:23" x14ac:dyDescent="0.2">
      <c r="B403" s="66">
        <f t="shared" si="6"/>
        <v>17</v>
      </c>
      <c r="C403" t="str">
        <f>IF(E396="","","Data3Label="&amp; IF(VLOOKUP(B396,'INI DATA'!$C$3:$AD$100,11,FALSE)&lt;&gt;"","""" &amp; VLOOKUP(B396,'INI DATA'!$C$3:$AD$100,11,FALSE)&amp;"""",""))</f>
        <v>Data3Label=</v>
      </c>
      <c r="D403" s="65"/>
      <c r="E403" s="64"/>
      <c r="F403" s="7"/>
      <c r="G403" s="7"/>
      <c r="H403" s="7"/>
      <c r="I403" s="6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</row>
    <row r="404" spans="2:23" x14ac:dyDescent="0.2">
      <c r="B404" s="66">
        <f t="shared" si="6"/>
        <v>17</v>
      </c>
      <c r="C404" t="str">
        <f>IF(E396="","","Data4=" &amp; IF(VLOOKUP(B396,'INI DATA'!$C$3:$AD$100,12,FALSE)="","",VLOOKUP(B396,'INI DATA'!$C$3:$AD$100,12,FALSE)))</f>
        <v>Data4=</v>
      </c>
      <c r="D404" s="65"/>
      <c r="E404" s="64"/>
      <c r="F404" s="7"/>
      <c r="G404" s="7"/>
      <c r="H404" s="7"/>
      <c r="I404" s="6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</row>
    <row r="405" spans="2:23" x14ac:dyDescent="0.2">
      <c r="B405" s="66">
        <f t="shared" si="6"/>
        <v>17</v>
      </c>
      <c r="C405" t="str">
        <f>IF(E396="","","Data4Label="&amp; IF(VLOOKUP(B396,'INI DATA'!$C$3:$AD$100,13,FALSE)&lt;&gt;"","""" &amp; VLOOKUP(B396,'INI DATA'!$C$3:$AD$100,13,FALSE)&amp;"""",""))</f>
        <v>Data4Label=</v>
      </c>
      <c r="D405" s="65"/>
      <c r="E405" s="64"/>
      <c r="F405" s="7"/>
      <c r="G405" s="7"/>
      <c r="H405" s="7"/>
      <c r="I405" s="6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</row>
    <row r="406" spans="2:23" x14ac:dyDescent="0.2">
      <c r="B406" s="66">
        <f t="shared" si="6"/>
        <v>17</v>
      </c>
      <c r="C406" t="str">
        <f>IF(E396="","","Data5=" &amp; IF(VLOOKUP(B396,'INI DATA'!$C$3:$AD$100,14,FALSE)="","",VLOOKUP(B396,'INI DATA'!$C$3:$AD$100,14,FALSE)))</f>
        <v>Data5=</v>
      </c>
      <c r="D406" s="65"/>
      <c r="E406" s="64"/>
      <c r="F406" s="7"/>
      <c r="G406" s="7"/>
      <c r="H406" s="7"/>
      <c r="I406" s="6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</row>
    <row r="407" spans="2:23" x14ac:dyDescent="0.2">
      <c r="B407" s="66">
        <f t="shared" si="6"/>
        <v>17</v>
      </c>
      <c r="C407" t="str">
        <f>IF(E396="","","Data5Label="&amp; IF(VLOOKUP(B396,'INI DATA'!$C$3:$AD$100,15,FALSE)&lt;&gt;"","""" &amp; VLOOKUP(B396,'INI DATA'!$C$3:$AD$100,15,FALSE)&amp;"""",""))</f>
        <v>Data5Label=</v>
      </c>
      <c r="D407" s="65"/>
      <c r="E407" s="64"/>
      <c r="F407" s="7"/>
      <c r="G407" s="7"/>
      <c r="H407" s="7"/>
      <c r="I407" s="6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</row>
    <row r="408" spans="2:23" x14ac:dyDescent="0.2">
      <c r="B408" s="66">
        <f t="shared" si="6"/>
        <v>17</v>
      </c>
      <c r="C408" t="str">
        <f>IF(E396="","","Data6=" &amp; IF(VLOOKUP(B396,'INI DATA'!$C$3:$AD$100,16,FALSE)="","",VLOOKUP(B396,'INI DATA'!$C$3:$AD$100,16,FALSE)))</f>
        <v>Data6=</v>
      </c>
      <c r="D408" s="65"/>
      <c r="E408" s="64"/>
      <c r="F408" s="7"/>
      <c r="G408" s="7"/>
      <c r="H408" s="7"/>
      <c r="I408" s="6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</row>
    <row r="409" spans="2:23" x14ac:dyDescent="0.2">
      <c r="B409" s="66">
        <f t="shared" si="6"/>
        <v>17</v>
      </c>
      <c r="C409" t="str">
        <f>IF(E396="","","Data6Label="&amp; IF(VLOOKUP(B396,'INI DATA'!$C$3:$AD$100,17,FALSE)&lt;&gt;"","""" &amp; VLOOKUP(B396,'INI DATA'!$C$3:$AD$100,17,FALSE)&amp;"""",""))</f>
        <v>Data6Label=</v>
      </c>
      <c r="D409" s="65"/>
      <c r="E409" s="64"/>
      <c r="F409" s="7"/>
      <c r="G409" s="7"/>
      <c r="H409" s="7"/>
      <c r="I409" s="6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</row>
    <row r="410" spans="2:23" x14ac:dyDescent="0.2">
      <c r="B410" s="66">
        <f t="shared" si="6"/>
        <v>17</v>
      </c>
      <c r="C410" t="str">
        <f>IF(E396="","","Data7=" &amp; IF(VLOOKUP(B398,'INI DATA'!$C$3:$AD$100,18,FALSE)="","",VLOOKUP(B398,'INI DATA'!$C$3:$AD$100,18,FALSE)))</f>
        <v>Data7=</v>
      </c>
      <c r="D410" s="65"/>
      <c r="E410" s="64"/>
      <c r="F410" s="7"/>
      <c r="G410" s="7"/>
      <c r="H410" s="7"/>
      <c r="I410" s="6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</row>
    <row r="411" spans="2:23" x14ac:dyDescent="0.2">
      <c r="B411" s="66">
        <f t="shared" si="6"/>
        <v>17</v>
      </c>
      <c r="C411" t="str">
        <f>IF(E396="","","Data7Label="&amp; IF(VLOOKUP(B396,'INI DATA'!$C$3:$AD$100,19,FALSE)&lt;&gt;"","""" &amp; VLOOKUP(B396,'INI DATA'!$C$3:$AD$100,19,FALSE)&amp;"""",""))</f>
        <v>Data7Label=</v>
      </c>
      <c r="D411" s="65"/>
      <c r="E411" s="64"/>
      <c r="F411" s="7"/>
      <c r="G411" s="7"/>
      <c r="H411" s="7"/>
      <c r="I411" s="6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</row>
    <row r="412" spans="2:23" x14ac:dyDescent="0.2">
      <c r="B412" s="66">
        <f t="shared" si="6"/>
        <v>17</v>
      </c>
      <c r="C412" t="str">
        <f>IF(E396="","","Data8=" &amp; IF(VLOOKUP(B398,'INI DATA'!$C$3:$AD$100,20,FALSE)="","",VLOOKUP(B398,'INI DATA'!$C$3:$AD$100,20,FALSE)))</f>
        <v>Data8=</v>
      </c>
      <c r="D412" s="65"/>
      <c r="E412" s="64"/>
      <c r="F412" s="7"/>
      <c r="G412" s="7"/>
      <c r="H412" s="7"/>
      <c r="I412" s="6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</row>
    <row r="413" spans="2:23" x14ac:dyDescent="0.2">
      <c r="B413" s="66">
        <f t="shared" si="6"/>
        <v>17</v>
      </c>
      <c r="C413" t="str">
        <f>IF(E396="","","Data8Label="&amp; IF(VLOOKUP(B396,'INI DATA'!$C$3:$AD$100,21,FALSE)&lt;&gt;"","""" &amp; VLOOKUP(B396,'INI DATA'!$C$3:$AD$100,21,FALSE)&amp;"""",""))</f>
        <v>Data8Label=</v>
      </c>
      <c r="D413" s="65"/>
      <c r="E413" s="64"/>
      <c r="F413" s="7"/>
      <c r="G413" s="7"/>
      <c r="H413" s="7"/>
      <c r="I413" s="6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</row>
    <row r="414" spans="2:23" x14ac:dyDescent="0.2">
      <c r="B414" s="66">
        <f t="shared" si="6"/>
        <v>17</v>
      </c>
      <c r="C414" t="str">
        <f>IF(E396="","","Data9=" &amp; IF(VLOOKUP(B398,'INI DATA'!$C$3:$AD$100,22,FALSE)="","",VLOOKUP(B398,'INI DATA'!$C$3:$AD$100,22,FALSE)))</f>
        <v>Data9=</v>
      </c>
      <c r="D414" s="65"/>
      <c r="E414" s="64"/>
      <c r="F414" s="7"/>
      <c r="G414" s="7"/>
      <c r="H414" s="7"/>
      <c r="I414" s="6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</row>
    <row r="415" spans="2:23" x14ac:dyDescent="0.2">
      <c r="B415" s="66">
        <f t="shared" si="6"/>
        <v>17</v>
      </c>
      <c r="C415" t="str">
        <f>IF(E396="","","Data9Label="&amp; IF(VLOOKUP(B396,'INI DATA'!$C$3:$AD$100,23,FALSE)&lt;&gt;"","""" &amp; VLOOKUP(B396,'INI DATA'!$C$3:$AD$100,23,FALSE)&amp;"""",""))</f>
        <v>Data9Label=</v>
      </c>
      <c r="D415" s="65"/>
      <c r="E415" s="64"/>
      <c r="F415" s="7"/>
      <c r="G415" s="7"/>
      <c r="H415" s="7"/>
      <c r="I415" s="6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</row>
    <row r="416" spans="2:23" x14ac:dyDescent="0.2">
      <c r="B416" s="66">
        <f t="shared" si="6"/>
        <v>17</v>
      </c>
      <c r="C416" t="str">
        <f>IF(E396="","","Data10=" &amp; IF(VLOOKUP(B398,'INI DATA'!$C$3:$AD$100,24,FALSE)="","",VLOOKUP(B398,'INI DATA'!$C$3:$AD$100,24,FALSE)))</f>
        <v>Data10=</v>
      </c>
      <c r="D416" s="65"/>
      <c r="E416" s="64"/>
      <c r="F416" s="7"/>
      <c r="G416" s="7"/>
      <c r="H416" s="7"/>
      <c r="I416" s="6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</row>
    <row r="417" spans="2:23" x14ac:dyDescent="0.2">
      <c r="B417" s="66">
        <f t="shared" si="6"/>
        <v>17</v>
      </c>
      <c r="C417" t="str">
        <f>IF(E396="","","Data10Label="&amp; IF(VLOOKUP(B396,'INI DATA'!$C$3:$AD$100,25,FALSE)&lt;&gt;"","""" &amp; VLOOKUP(B396,'INI DATA'!$C$3:$AD$100,25,FALSE)&amp;"""",""))</f>
        <v>Data10Label=</v>
      </c>
      <c r="D417" s="65"/>
      <c r="E417" s="64"/>
      <c r="F417" s="7"/>
      <c r="G417" s="7"/>
      <c r="H417" s="7"/>
      <c r="I417" s="6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</row>
    <row r="418" spans="2:23" x14ac:dyDescent="0.2">
      <c r="B418" s="66">
        <f t="shared" si="6"/>
        <v>17</v>
      </c>
      <c r="C418" t="str">
        <f>IF(E396="","","Timer=" &amp; IF(VLOOKUP(B396,'INI DATA'!$C$3:$AF$100,4,FALSE)="","",VLOOKUP(B396,'INI DATA'!$C$3:$AF$100,4,FALSE)))</f>
        <v>Timer=</v>
      </c>
      <c r="D418" s="65"/>
      <c r="E418" s="64"/>
      <c r="F418" s="7"/>
      <c r="G418" s="7"/>
      <c r="H418" s="7"/>
      <c r="I418" s="6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</row>
    <row r="419" spans="2:23" x14ac:dyDescent="0.2">
      <c r="B419" s="66">
        <f t="shared" si="6"/>
        <v>17</v>
      </c>
      <c r="C419" t="str">
        <f>IF(E396="","","PurgeDays=" &amp; IF(VLOOKUP(B396,'INI DATA'!$C$3:$AD$100,7,FALSE)&lt;&gt;"",VLOOKUP(B396,'INI DATA'!$C$3:$AD$100,26,FALSE),""))</f>
        <v>PurgeDays=</v>
      </c>
      <c r="D419" s="65"/>
      <c r="E419" s="64"/>
      <c r="F419" s="7"/>
      <c r="G419" s="7"/>
      <c r="H419" s="7"/>
      <c r="I419" s="6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</row>
    <row r="420" spans="2:23" x14ac:dyDescent="0.2">
      <c r="B420" s="66">
        <f t="shared" si="6"/>
        <v>18</v>
      </c>
      <c r="C420" t="str">
        <f>IF(E420="","","[DBTable" &amp; VLOOKUP(B420,'INI DATA'!$C$3:$AF$99,1,FALSE) &amp; "]")</f>
        <v>[DBTable18]</v>
      </c>
      <c r="D420" s="65"/>
      <c r="E420" s="64" t="str">
        <f>IF(VLOOKUP(B420,'INI DATA'!$C$3:$AD$100,5,FALSE)="","","used")</f>
        <v>used</v>
      </c>
      <c r="F420" s="7"/>
      <c r="G420" s="7"/>
      <c r="H420" s="7"/>
      <c r="I420" s="6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</row>
    <row r="421" spans="2:23" x14ac:dyDescent="0.2">
      <c r="B421" s="66">
        <f t="shared" si="6"/>
        <v>18</v>
      </c>
      <c r="C421" t="str">
        <f>IF(E420="","","Name=" &amp; IF(VLOOKUP(B420,'INI DATA'!$C$3:$AD$100,5,FALSE)="","",VLOOKUP(B420,'INI DATA'!$C$3:$AD$100,2,FALSE)&amp;"-"&amp;VLOOKUP(B420,'INI DATA'!$C$3:$AD$100,5,FALSE)))</f>
        <v>Name=Weight-Name2</v>
      </c>
      <c r="D421" s="65"/>
      <c r="E421" s="64"/>
      <c r="F421" s="7"/>
      <c r="G421" s="7"/>
      <c r="H421" s="7"/>
      <c r="I421" s="6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</row>
    <row r="422" spans="2:23" x14ac:dyDescent="0.2">
      <c r="B422" s="66">
        <f t="shared" si="6"/>
        <v>18</v>
      </c>
      <c r="C422" t="str">
        <f>IF(E420="","","Data1=" &amp; IF(VLOOKUP(B420,'INI DATA'!$C$3:$AD$100,6,FALSE)="",0,VLOOKUP(B420,'INI DATA'!$C$3:$AD$100,6,FALSE)))</f>
        <v>Data1=$dtnr:988||1</v>
      </c>
      <c r="D422" s="65"/>
      <c r="E422" s="64"/>
      <c r="F422" s="7"/>
      <c r="G422" s="7"/>
      <c r="H422" s="7"/>
      <c r="I422" s="6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</row>
    <row r="423" spans="2:23" x14ac:dyDescent="0.2">
      <c r="B423" s="66">
        <f t="shared" si="6"/>
        <v>18</v>
      </c>
      <c r="C423" t="str">
        <f>IF(E420="","","Data1Label="&amp; IF(VLOOKUP(B420,'INI DATA'!$C$3:$AD$100,7,FALSE)&lt;&gt;"","""" &amp; VLOOKUP(B420,'INI DATA'!$C$3:$AD$100,7,FALSE)&amp;"""",""))</f>
        <v>Data1Label="name2"</v>
      </c>
      <c r="D423" s="65"/>
      <c r="E423" s="64"/>
      <c r="F423" s="7"/>
      <c r="G423" s="7"/>
      <c r="H423" s="7"/>
      <c r="I423" s="6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</row>
    <row r="424" spans="2:23" x14ac:dyDescent="0.2">
      <c r="B424" s="66">
        <f t="shared" si="6"/>
        <v>18</v>
      </c>
      <c r="C424" t="str">
        <f>IF(E420="","","Data2=" &amp; IF(VLOOKUP(B420,'INI DATA'!$C$3:$AD$100,8,FALSE)="","",VLOOKUP(B420,'INI DATA'!$C$3:$AD$100,8,FALSE)))</f>
        <v>Data2=</v>
      </c>
      <c r="D424" s="65"/>
      <c r="E424" s="64"/>
      <c r="F424" s="7"/>
      <c r="G424" s="7"/>
      <c r="H424" s="7"/>
      <c r="I424" s="6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</row>
    <row r="425" spans="2:23" x14ac:dyDescent="0.2">
      <c r="B425" s="66">
        <f t="shared" si="6"/>
        <v>18</v>
      </c>
      <c r="C425" t="str">
        <f>IF(E420="","","Data2Label="&amp; IF(VLOOKUP(B420,'INI DATA'!$C$3:$AD$100,9,FALSE)&lt;&gt;"","""" &amp; VLOOKUP(B420,'INI DATA'!$C$3:$AD$100,9,FALSE)&amp;"""",""))</f>
        <v>Data2Label=</v>
      </c>
      <c r="D425" s="65"/>
      <c r="E425" s="64"/>
      <c r="F425" s="7"/>
      <c r="G425" s="7"/>
      <c r="H425" s="7"/>
      <c r="I425" s="6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</row>
    <row r="426" spans="2:23" x14ac:dyDescent="0.2">
      <c r="B426" s="66">
        <f t="shared" si="6"/>
        <v>18</v>
      </c>
      <c r="C426" t="str">
        <f>IF(E420="","","Data3=" &amp; IF(VLOOKUP(B420,'INI DATA'!$C$3:$AD$100,10,FALSE)="","",VLOOKUP(B420,'INI DATA'!$C$3:$AD$100,10,FALSE)))</f>
        <v>Data3=</v>
      </c>
      <c r="D426" s="65"/>
      <c r="E426" s="64"/>
      <c r="F426" s="7"/>
      <c r="G426" s="7"/>
      <c r="H426" s="7"/>
      <c r="I426" s="6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</row>
    <row r="427" spans="2:23" x14ac:dyDescent="0.2">
      <c r="B427" s="66">
        <f t="shared" si="6"/>
        <v>18</v>
      </c>
      <c r="C427" t="str">
        <f>IF(E420="","","Data3Label="&amp; IF(VLOOKUP(B420,'INI DATA'!$C$3:$AD$100,11,FALSE)&lt;&gt;"","""" &amp; VLOOKUP(B420,'INI DATA'!$C$3:$AD$100,11,FALSE)&amp;"""",""))</f>
        <v>Data3Label=</v>
      </c>
      <c r="D427" s="65"/>
      <c r="E427" s="64"/>
      <c r="F427" s="7"/>
      <c r="G427" s="7"/>
      <c r="H427" s="7"/>
      <c r="I427" s="6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</row>
    <row r="428" spans="2:23" x14ac:dyDescent="0.2">
      <c r="B428" s="66">
        <f t="shared" si="6"/>
        <v>18</v>
      </c>
      <c r="C428" t="str">
        <f>IF(E420="","","Data4=" &amp; IF(VLOOKUP(B420,'INI DATA'!$C$3:$AD$100,12,FALSE)="","",VLOOKUP(B420,'INI DATA'!$C$3:$AD$100,12,FALSE)))</f>
        <v>Data4=</v>
      </c>
      <c r="D428" s="65"/>
      <c r="E428" s="64"/>
      <c r="F428" s="7"/>
      <c r="G428" s="7"/>
      <c r="H428" s="7"/>
      <c r="I428" s="6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</row>
    <row r="429" spans="2:23" x14ac:dyDescent="0.2">
      <c r="B429" s="66">
        <f t="shared" si="6"/>
        <v>18</v>
      </c>
      <c r="C429" t="str">
        <f>IF(E420="","","Data4Label="&amp; IF(VLOOKUP(B420,'INI DATA'!$C$3:$AD$100,13,FALSE)&lt;&gt;"","""" &amp; VLOOKUP(B420,'INI DATA'!$C$3:$AD$100,13,FALSE)&amp;"""",""))</f>
        <v>Data4Label=</v>
      </c>
      <c r="D429" s="65"/>
      <c r="E429" s="64"/>
      <c r="F429" s="7"/>
      <c r="G429" s="7"/>
      <c r="H429" s="7"/>
      <c r="I429" s="6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</row>
    <row r="430" spans="2:23" x14ac:dyDescent="0.2">
      <c r="B430" s="66">
        <f t="shared" si="6"/>
        <v>18</v>
      </c>
      <c r="C430" t="str">
        <f>IF(E420="","","Data5=" &amp; IF(VLOOKUP(B420,'INI DATA'!$C$3:$AD$100,14,FALSE)="","",VLOOKUP(B420,'INI DATA'!$C$3:$AD$100,14,FALSE)))</f>
        <v>Data5=</v>
      </c>
      <c r="D430" s="65"/>
      <c r="E430" s="64"/>
      <c r="F430" s="7"/>
      <c r="G430" s="7"/>
      <c r="H430" s="7"/>
      <c r="I430" s="6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</row>
    <row r="431" spans="2:23" x14ac:dyDescent="0.2">
      <c r="B431" s="66">
        <f t="shared" si="6"/>
        <v>18</v>
      </c>
      <c r="C431" t="str">
        <f>IF(E420="","","Data5Label="&amp; IF(VLOOKUP(B420,'INI DATA'!$C$3:$AD$100,15,FALSE)&lt;&gt;"","""" &amp; VLOOKUP(B420,'INI DATA'!$C$3:$AD$100,15,FALSE)&amp;"""",""))</f>
        <v>Data5Label=</v>
      </c>
      <c r="D431" s="65"/>
      <c r="E431" s="64"/>
      <c r="F431" s="7"/>
      <c r="G431" s="7"/>
      <c r="H431" s="7"/>
      <c r="I431" s="6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</row>
    <row r="432" spans="2:23" x14ac:dyDescent="0.2">
      <c r="B432" s="66">
        <f t="shared" si="6"/>
        <v>18</v>
      </c>
      <c r="C432" t="str">
        <f>IF(E420="","","Data6=" &amp; IF(VLOOKUP(B420,'INI DATA'!$C$3:$AD$100,16,FALSE)="","",VLOOKUP(B420,'INI DATA'!$C$3:$AD$100,16,FALSE)))</f>
        <v>Data6=</v>
      </c>
      <c r="D432" s="65"/>
      <c r="E432" s="64"/>
      <c r="F432" s="7"/>
      <c r="G432" s="7"/>
      <c r="H432" s="7"/>
      <c r="I432" s="6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</row>
    <row r="433" spans="2:23" x14ac:dyDescent="0.2">
      <c r="B433" s="66">
        <f t="shared" si="6"/>
        <v>18</v>
      </c>
      <c r="C433" t="str">
        <f>IF(E420="","","Data6Label="&amp; IF(VLOOKUP(B420,'INI DATA'!$C$3:$AD$100,17,FALSE)&lt;&gt;"","""" &amp; VLOOKUP(B420,'INI DATA'!$C$3:$AD$100,17,FALSE)&amp;"""",""))</f>
        <v>Data6Label=</v>
      </c>
      <c r="D433" s="65"/>
      <c r="E433" s="64"/>
      <c r="F433" s="7"/>
      <c r="G433" s="7"/>
      <c r="H433" s="7"/>
      <c r="I433" s="6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</row>
    <row r="434" spans="2:23" x14ac:dyDescent="0.2">
      <c r="B434" s="66">
        <f t="shared" si="6"/>
        <v>18</v>
      </c>
      <c r="C434" t="str">
        <f>IF(E420="","","Data7=" &amp; IF(VLOOKUP(B422,'INI DATA'!$C$3:$AD$100,18,FALSE)="","",VLOOKUP(B422,'INI DATA'!$C$3:$AD$100,18,FALSE)))</f>
        <v>Data7=</v>
      </c>
      <c r="D434" s="65"/>
      <c r="E434" s="64"/>
      <c r="F434" s="7"/>
      <c r="G434" s="7"/>
      <c r="H434" s="7"/>
      <c r="I434" s="6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</row>
    <row r="435" spans="2:23" x14ac:dyDescent="0.2">
      <c r="B435" s="66">
        <f t="shared" ref="B435:B498" si="7">IF((ROW()/24)&lt;&gt;ROUND(ROW()/24,0),ROUND(ROW()/24,0),ROW()/24)</f>
        <v>18</v>
      </c>
      <c r="C435" t="str">
        <f>IF(E420="","","Data7Label="&amp; IF(VLOOKUP(B420,'INI DATA'!$C$3:$AD$100,19,FALSE)&lt;&gt;"","""" &amp; VLOOKUP(B420,'INI DATA'!$C$3:$AD$100,19,FALSE)&amp;"""",""))</f>
        <v>Data7Label=</v>
      </c>
      <c r="D435" s="65"/>
      <c r="E435" s="64"/>
      <c r="F435" s="7"/>
      <c r="G435" s="7"/>
      <c r="H435" s="7"/>
      <c r="I435" s="6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</row>
    <row r="436" spans="2:23" x14ac:dyDescent="0.2">
      <c r="B436" s="66">
        <f t="shared" si="7"/>
        <v>18</v>
      </c>
      <c r="C436" t="str">
        <f>IF(E420="","","Data8=" &amp; IF(VLOOKUP(B422,'INI DATA'!$C$3:$AD$100,20,FALSE)="","",VLOOKUP(B422,'INI DATA'!$C$3:$AD$100,20,FALSE)))</f>
        <v>Data8=</v>
      </c>
      <c r="D436" s="65"/>
      <c r="E436" s="64"/>
      <c r="F436" s="7"/>
      <c r="G436" s="7"/>
      <c r="H436" s="7"/>
      <c r="I436" s="6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</row>
    <row r="437" spans="2:23" x14ac:dyDescent="0.2">
      <c r="B437" s="66">
        <f t="shared" si="7"/>
        <v>18</v>
      </c>
      <c r="C437" t="str">
        <f>IF(E420="","","Data8Label="&amp; IF(VLOOKUP(B420,'INI DATA'!$C$3:$AD$100,21,FALSE)&lt;&gt;"","""" &amp; VLOOKUP(B420,'INI DATA'!$C$3:$AD$100,21,FALSE)&amp;"""",""))</f>
        <v>Data8Label=</v>
      </c>
      <c r="D437" s="65"/>
      <c r="E437" s="64"/>
      <c r="F437" s="7"/>
      <c r="G437" s="7"/>
      <c r="H437" s="7"/>
      <c r="I437" s="6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</row>
    <row r="438" spans="2:23" x14ac:dyDescent="0.2">
      <c r="B438" s="66">
        <f t="shared" si="7"/>
        <v>18</v>
      </c>
      <c r="C438" t="str">
        <f>IF(E420="","","Data9=" &amp; IF(VLOOKUP(B422,'INI DATA'!$C$3:$AD$100,22,FALSE)="","",VLOOKUP(B422,'INI DATA'!$C$3:$AD$100,22,FALSE)))</f>
        <v>Data9=</v>
      </c>
      <c r="D438" s="65"/>
      <c r="E438" s="64"/>
      <c r="F438" s="7"/>
      <c r="G438" s="7"/>
      <c r="H438" s="7"/>
      <c r="I438" s="6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</row>
    <row r="439" spans="2:23" x14ac:dyDescent="0.2">
      <c r="B439" s="66">
        <f t="shared" si="7"/>
        <v>18</v>
      </c>
      <c r="C439" t="str">
        <f>IF(E420="","","Data9Label="&amp; IF(VLOOKUP(B420,'INI DATA'!$C$3:$AD$100,23,FALSE)&lt;&gt;"","""" &amp; VLOOKUP(B420,'INI DATA'!$C$3:$AD$100,23,FALSE)&amp;"""",""))</f>
        <v>Data9Label=</v>
      </c>
      <c r="D439" s="65"/>
      <c r="E439" s="64"/>
      <c r="F439" s="7"/>
      <c r="G439" s="7"/>
      <c r="H439" s="7"/>
      <c r="I439" s="6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</row>
    <row r="440" spans="2:23" x14ac:dyDescent="0.2">
      <c r="B440" s="66">
        <f t="shared" si="7"/>
        <v>18</v>
      </c>
      <c r="C440" t="str">
        <f>IF(E420="","","Data10=" &amp; IF(VLOOKUP(B422,'INI DATA'!$C$3:$AD$100,24,FALSE)="","",VLOOKUP(B422,'INI DATA'!$C$3:$AD$100,24,FALSE)))</f>
        <v>Data10=</v>
      </c>
      <c r="D440" s="65"/>
      <c r="E440" s="64"/>
      <c r="F440" s="7"/>
      <c r="G440" s="7"/>
      <c r="H440" s="7"/>
      <c r="I440" s="6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</row>
    <row r="441" spans="2:23" x14ac:dyDescent="0.2">
      <c r="B441" s="66">
        <f t="shared" si="7"/>
        <v>18</v>
      </c>
      <c r="C441" t="str">
        <f>IF(E420="","","Data10Label="&amp; IF(VLOOKUP(B420,'INI DATA'!$C$3:$AD$100,25,FALSE)&lt;&gt;"","""" &amp; VLOOKUP(B420,'INI DATA'!$C$3:$AD$100,25,FALSE)&amp;"""",""))</f>
        <v>Data10Label=</v>
      </c>
      <c r="D441" s="65"/>
      <c r="E441" s="64"/>
      <c r="F441" s="7"/>
      <c r="G441" s="7"/>
      <c r="H441" s="7"/>
      <c r="I441" s="6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</row>
    <row r="442" spans="2:23" x14ac:dyDescent="0.2">
      <c r="B442" s="66">
        <f t="shared" si="7"/>
        <v>18</v>
      </c>
      <c r="C442" t="str">
        <f>IF(E420="","","Timer=" &amp; IF(VLOOKUP(B420,'INI DATA'!$C$3:$AF$100,4,FALSE)="","",VLOOKUP(B420,'INI DATA'!$C$3:$AF$100,4,FALSE)))</f>
        <v>Timer=</v>
      </c>
      <c r="D442" s="65"/>
      <c r="E442" s="64"/>
      <c r="F442" s="7"/>
      <c r="G442" s="7"/>
      <c r="H442" s="7"/>
      <c r="I442" s="6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</row>
    <row r="443" spans="2:23" x14ac:dyDescent="0.2">
      <c r="B443" s="66">
        <f t="shared" si="7"/>
        <v>18</v>
      </c>
      <c r="C443" t="str">
        <f>IF(E420="","","PurgeDays=" &amp; IF(VLOOKUP(B420,'INI DATA'!$C$3:$AD$100,7,FALSE)&lt;&gt;"",VLOOKUP(B420,'INI DATA'!$C$3:$AD$100,26,FALSE),""))</f>
        <v>PurgeDays=</v>
      </c>
      <c r="D443" s="65"/>
      <c r="E443" s="64"/>
      <c r="F443" s="7"/>
      <c r="G443" s="7"/>
      <c r="H443" s="7"/>
      <c r="I443" s="6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</row>
    <row r="444" spans="2:23" x14ac:dyDescent="0.2">
      <c r="B444" s="66">
        <f t="shared" si="7"/>
        <v>19</v>
      </c>
      <c r="C444" t="str">
        <f>IF(E444="","","[DBTable" &amp; VLOOKUP(B444,'INI DATA'!$C$3:$AF$99,1,FALSE) &amp; "]")</f>
        <v>[DBTable19]</v>
      </c>
      <c r="D444" s="65"/>
      <c r="E444" s="64" t="str">
        <f>IF(VLOOKUP(B444,'INI DATA'!$C$3:$AD$100,5,FALSE)="","","used")</f>
        <v>used</v>
      </c>
      <c r="F444" s="7"/>
      <c r="G444" s="7"/>
      <c r="H444" s="7"/>
      <c r="I444" s="6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</row>
    <row r="445" spans="2:23" x14ac:dyDescent="0.2">
      <c r="B445" s="66">
        <f t="shared" si="7"/>
        <v>19</v>
      </c>
      <c r="C445" t="str">
        <f>IF(E444="","","Name=" &amp; IF(VLOOKUP(B444,'INI DATA'!$C$3:$AD$100,5,FALSE)="","",VLOOKUP(B444,'INI DATA'!$C$3:$AD$100,2,FALSE)&amp;"-"&amp;VLOOKUP(B444,'INI DATA'!$C$3:$AD$100,5,FALSE)))</f>
        <v>Name=Weight-Name3</v>
      </c>
      <c r="D445" s="65"/>
      <c r="E445" s="64"/>
      <c r="F445" s="7"/>
      <c r="G445" s="7"/>
      <c r="H445" s="7"/>
      <c r="I445" s="6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</row>
    <row r="446" spans="2:23" x14ac:dyDescent="0.2">
      <c r="B446" s="66">
        <f t="shared" si="7"/>
        <v>19</v>
      </c>
      <c r="C446" t="str">
        <f>IF(E444="","","Data1=" &amp; IF(VLOOKUP(B444,'INI DATA'!$C$3:$AD$100,6,FALSE)="",0,VLOOKUP(B444,'INI DATA'!$C$3:$AD$100,6,FALSE)))</f>
        <v>Data1=$dtnr:990||1</v>
      </c>
      <c r="D446" s="65"/>
      <c r="E446" s="64"/>
      <c r="F446" s="7"/>
      <c r="G446" s="7"/>
      <c r="H446" s="7"/>
      <c r="I446" s="6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</row>
    <row r="447" spans="2:23" x14ac:dyDescent="0.2">
      <c r="B447" s="66">
        <f t="shared" si="7"/>
        <v>19</v>
      </c>
      <c r="C447" t="str">
        <f>IF(E444="","","Data1Label="&amp; IF(VLOOKUP(B444,'INI DATA'!$C$3:$AD$100,7,FALSE)&lt;&gt;"","""" &amp; VLOOKUP(B444,'INI DATA'!$C$3:$AD$100,7,FALSE)&amp;"""",""))</f>
        <v>Data1Label="name3"</v>
      </c>
      <c r="D447" s="65"/>
      <c r="E447" s="64"/>
      <c r="F447" s="7"/>
      <c r="G447" s="7"/>
      <c r="H447" s="7"/>
      <c r="I447" s="6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</row>
    <row r="448" spans="2:23" x14ac:dyDescent="0.2">
      <c r="B448" s="66">
        <f t="shared" si="7"/>
        <v>19</v>
      </c>
      <c r="C448" t="str">
        <f>IF(E444="","","Data2=" &amp; IF(VLOOKUP(B444,'INI DATA'!$C$3:$AD$100,8,FALSE)="","",VLOOKUP(B444,'INI DATA'!$C$3:$AD$100,8,FALSE)))</f>
        <v>Data2=</v>
      </c>
      <c r="D448" s="65"/>
      <c r="E448" s="64"/>
      <c r="F448" s="7"/>
      <c r="G448" s="7"/>
      <c r="H448" s="7"/>
      <c r="I448" s="6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</row>
    <row r="449" spans="2:23" x14ac:dyDescent="0.2">
      <c r="B449" s="66">
        <f t="shared" si="7"/>
        <v>19</v>
      </c>
      <c r="C449" t="str">
        <f>IF(E444="","","Data2Label="&amp; IF(VLOOKUP(B444,'INI DATA'!$C$3:$AD$100,9,FALSE)&lt;&gt;"","""" &amp; VLOOKUP(B444,'INI DATA'!$C$3:$AD$100,9,FALSE)&amp;"""",""))</f>
        <v>Data2Label=</v>
      </c>
      <c r="D449" s="65"/>
      <c r="E449" s="64"/>
      <c r="F449" s="7"/>
      <c r="G449" s="7"/>
      <c r="H449" s="7"/>
      <c r="I449" s="6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</row>
    <row r="450" spans="2:23" x14ac:dyDescent="0.2">
      <c r="B450" s="66">
        <f t="shared" si="7"/>
        <v>19</v>
      </c>
      <c r="C450" t="str">
        <f>IF(E444="","","Data3=" &amp; IF(VLOOKUP(B444,'INI DATA'!$C$3:$AD$100,10,FALSE)="","",VLOOKUP(B444,'INI DATA'!$C$3:$AD$100,10,FALSE)))</f>
        <v>Data3=</v>
      </c>
      <c r="D450" s="65"/>
      <c r="E450" s="64"/>
      <c r="F450" s="7"/>
      <c r="G450" s="7"/>
      <c r="H450" s="7"/>
      <c r="I450" s="6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</row>
    <row r="451" spans="2:23" x14ac:dyDescent="0.2">
      <c r="B451" s="66">
        <f t="shared" si="7"/>
        <v>19</v>
      </c>
      <c r="C451" t="str">
        <f>IF(E444="","","Data3Label="&amp; IF(VLOOKUP(B444,'INI DATA'!$C$3:$AD$100,11,FALSE)&lt;&gt;"","""" &amp; VLOOKUP(B444,'INI DATA'!$C$3:$AD$100,11,FALSE)&amp;"""",""))</f>
        <v>Data3Label=</v>
      </c>
      <c r="D451" s="65"/>
      <c r="E451" s="64"/>
      <c r="F451" s="7"/>
      <c r="G451" s="7"/>
      <c r="H451" s="7"/>
      <c r="I451" s="6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</row>
    <row r="452" spans="2:23" x14ac:dyDescent="0.2">
      <c r="B452" s="66">
        <f t="shared" si="7"/>
        <v>19</v>
      </c>
      <c r="C452" t="str">
        <f>IF(E444="","","Data4=" &amp; IF(VLOOKUP(B444,'INI DATA'!$C$3:$AD$100,12,FALSE)="","",VLOOKUP(B444,'INI DATA'!$C$3:$AD$100,12,FALSE)))</f>
        <v>Data4=</v>
      </c>
      <c r="D452" s="65"/>
      <c r="E452" s="64"/>
      <c r="F452" s="7"/>
      <c r="G452" s="7"/>
      <c r="H452" s="7"/>
      <c r="I452" s="6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</row>
    <row r="453" spans="2:23" x14ac:dyDescent="0.2">
      <c r="B453" s="66">
        <f t="shared" si="7"/>
        <v>19</v>
      </c>
      <c r="C453" t="str">
        <f>IF(E444="","","Data4Label="&amp; IF(VLOOKUP(B444,'INI DATA'!$C$3:$AD$100,13,FALSE)&lt;&gt;"","""" &amp; VLOOKUP(B444,'INI DATA'!$C$3:$AD$100,13,FALSE)&amp;"""",""))</f>
        <v>Data4Label=</v>
      </c>
      <c r="D453" s="65"/>
      <c r="E453" s="64"/>
      <c r="F453" s="7"/>
      <c r="G453" s="7"/>
      <c r="H453" s="7"/>
      <c r="I453" s="6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</row>
    <row r="454" spans="2:23" x14ac:dyDescent="0.2">
      <c r="B454" s="66">
        <f t="shared" si="7"/>
        <v>19</v>
      </c>
      <c r="C454" t="str">
        <f>IF(E444="","","Data5=" &amp; IF(VLOOKUP(B444,'INI DATA'!$C$3:$AD$100,14,FALSE)="","",VLOOKUP(B444,'INI DATA'!$C$3:$AD$100,14,FALSE)))</f>
        <v>Data5=</v>
      </c>
      <c r="D454" s="65"/>
      <c r="E454" s="64"/>
      <c r="F454" s="7"/>
      <c r="G454" s="7"/>
      <c r="H454" s="7"/>
      <c r="I454" s="6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</row>
    <row r="455" spans="2:23" x14ac:dyDescent="0.2">
      <c r="B455" s="66">
        <f t="shared" si="7"/>
        <v>19</v>
      </c>
      <c r="C455" t="str">
        <f>IF(E444="","","Data5Label="&amp; IF(VLOOKUP(B444,'INI DATA'!$C$3:$AD$100,15,FALSE)&lt;&gt;"","""" &amp; VLOOKUP(B444,'INI DATA'!$C$3:$AD$100,15,FALSE)&amp;"""",""))</f>
        <v>Data5Label=</v>
      </c>
      <c r="D455" s="65"/>
      <c r="E455" s="64"/>
      <c r="F455" s="7"/>
      <c r="G455" s="7"/>
      <c r="H455" s="7"/>
      <c r="I455" s="6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</row>
    <row r="456" spans="2:23" x14ac:dyDescent="0.2">
      <c r="B456" s="66">
        <f t="shared" si="7"/>
        <v>19</v>
      </c>
      <c r="C456" t="str">
        <f>IF(E444="","","Data6=" &amp; IF(VLOOKUP(B444,'INI DATA'!$C$3:$AD$100,16,FALSE)="","",VLOOKUP(B444,'INI DATA'!$C$3:$AD$100,16,FALSE)))</f>
        <v>Data6=</v>
      </c>
      <c r="D456" s="65"/>
      <c r="E456" s="64"/>
      <c r="F456" s="7"/>
      <c r="G456" s="7"/>
      <c r="H456" s="7"/>
      <c r="I456" s="6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</row>
    <row r="457" spans="2:23" x14ac:dyDescent="0.2">
      <c r="B457" s="66">
        <f t="shared" si="7"/>
        <v>19</v>
      </c>
      <c r="C457" t="str">
        <f>IF(E444="","","Data6Label="&amp; IF(VLOOKUP(B444,'INI DATA'!$C$3:$AD$100,17,FALSE)&lt;&gt;"","""" &amp; VLOOKUP(B444,'INI DATA'!$C$3:$AD$100,17,FALSE)&amp;"""",""))</f>
        <v>Data6Label=</v>
      </c>
      <c r="D457" s="65"/>
      <c r="E457" s="64"/>
      <c r="F457" s="7"/>
      <c r="G457" s="7"/>
      <c r="H457" s="7"/>
      <c r="I457" s="6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</row>
    <row r="458" spans="2:23" x14ac:dyDescent="0.2">
      <c r="B458" s="66">
        <f t="shared" si="7"/>
        <v>19</v>
      </c>
      <c r="C458" t="str">
        <f>IF(E444="","","Data7=" &amp; IF(VLOOKUP(B446,'INI DATA'!$C$3:$AD$100,18,FALSE)="","",VLOOKUP(B446,'INI DATA'!$C$3:$AD$100,18,FALSE)))</f>
        <v>Data7=</v>
      </c>
      <c r="D458" s="65"/>
      <c r="E458" s="64"/>
      <c r="F458" s="7"/>
      <c r="G458" s="7"/>
      <c r="H458" s="7"/>
      <c r="I458" s="6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</row>
    <row r="459" spans="2:23" x14ac:dyDescent="0.2">
      <c r="B459" s="66">
        <f t="shared" si="7"/>
        <v>19</v>
      </c>
      <c r="C459" t="str">
        <f>IF(E444="","","Data7Label="&amp; IF(VLOOKUP(B444,'INI DATA'!$C$3:$AD$100,19,FALSE)&lt;&gt;"","""" &amp; VLOOKUP(B444,'INI DATA'!$C$3:$AD$100,19,FALSE)&amp;"""",""))</f>
        <v>Data7Label=</v>
      </c>
      <c r="D459" s="65"/>
      <c r="E459" s="64"/>
      <c r="F459" s="7"/>
      <c r="G459" s="7"/>
      <c r="H459" s="7"/>
      <c r="I459" s="6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</row>
    <row r="460" spans="2:23" x14ac:dyDescent="0.2">
      <c r="B460" s="66">
        <f t="shared" si="7"/>
        <v>19</v>
      </c>
      <c r="C460" t="str">
        <f>IF(E444="","","Data8=" &amp; IF(VLOOKUP(B446,'INI DATA'!$C$3:$AD$100,20,FALSE)="","",VLOOKUP(B446,'INI DATA'!$C$3:$AD$100,20,FALSE)))</f>
        <v>Data8=</v>
      </c>
      <c r="D460" s="65"/>
      <c r="E460" s="64"/>
      <c r="F460" s="7"/>
      <c r="G460" s="7"/>
      <c r="H460" s="7"/>
      <c r="I460" s="6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</row>
    <row r="461" spans="2:23" x14ac:dyDescent="0.2">
      <c r="B461" s="66">
        <f t="shared" si="7"/>
        <v>19</v>
      </c>
      <c r="C461" t="str">
        <f>IF(E444="","","Data8Label="&amp; IF(VLOOKUP(B444,'INI DATA'!$C$3:$AD$100,21,FALSE)&lt;&gt;"","""" &amp; VLOOKUP(B444,'INI DATA'!$C$3:$AD$100,21,FALSE)&amp;"""",""))</f>
        <v>Data8Label=</v>
      </c>
      <c r="D461" s="65"/>
      <c r="E461" s="64"/>
      <c r="F461" s="7"/>
      <c r="G461" s="7"/>
      <c r="H461" s="7"/>
      <c r="I461" s="6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</row>
    <row r="462" spans="2:23" x14ac:dyDescent="0.2">
      <c r="B462" s="66">
        <f t="shared" si="7"/>
        <v>19</v>
      </c>
      <c r="C462" t="str">
        <f>IF(E444="","","Data9=" &amp; IF(VLOOKUP(B446,'INI DATA'!$C$3:$AD$100,22,FALSE)="","",VLOOKUP(B446,'INI DATA'!$C$3:$AD$100,22,FALSE)))</f>
        <v>Data9=</v>
      </c>
      <c r="D462" s="65"/>
      <c r="E462" s="64"/>
      <c r="F462" s="7"/>
      <c r="G462" s="7"/>
      <c r="H462" s="7"/>
      <c r="I462" s="6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</row>
    <row r="463" spans="2:23" x14ac:dyDescent="0.2">
      <c r="B463" s="66">
        <f t="shared" si="7"/>
        <v>19</v>
      </c>
      <c r="C463" t="str">
        <f>IF(E444="","","Data9Label="&amp; IF(VLOOKUP(B444,'INI DATA'!$C$3:$AD$100,23,FALSE)&lt;&gt;"","""" &amp; VLOOKUP(B444,'INI DATA'!$C$3:$AD$100,23,FALSE)&amp;"""",""))</f>
        <v>Data9Label=</v>
      </c>
      <c r="D463" s="65"/>
      <c r="E463" s="64"/>
      <c r="F463" s="7"/>
      <c r="G463" s="7"/>
      <c r="H463" s="7"/>
      <c r="I463" s="6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</row>
    <row r="464" spans="2:23" x14ac:dyDescent="0.2">
      <c r="B464" s="66">
        <f t="shared" si="7"/>
        <v>19</v>
      </c>
      <c r="C464" t="str">
        <f>IF(E444="","","Data10=" &amp; IF(VLOOKUP(B446,'INI DATA'!$C$3:$AD$100,24,FALSE)="","",VLOOKUP(B446,'INI DATA'!$C$3:$AD$100,24,FALSE)))</f>
        <v>Data10=</v>
      </c>
      <c r="D464" s="65"/>
      <c r="E464" s="64"/>
      <c r="F464" s="7"/>
      <c r="G464" s="7"/>
      <c r="H464" s="7"/>
      <c r="I464" s="6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</row>
    <row r="465" spans="2:23" x14ac:dyDescent="0.2">
      <c r="B465" s="66">
        <f t="shared" si="7"/>
        <v>19</v>
      </c>
      <c r="C465" t="str">
        <f>IF(E444="","","Data10Label="&amp; IF(VLOOKUP(B444,'INI DATA'!$C$3:$AD$100,25,FALSE)&lt;&gt;"","""" &amp; VLOOKUP(B444,'INI DATA'!$C$3:$AD$100,25,FALSE)&amp;"""",""))</f>
        <v>Data10Label=</v>
      </c>
      <c r="D465" s="65"/>
      <c r="E465" s="64"/>
      <c r="F465" s="7"/>
      <c r="G465" s="7"/>
      <c r="H465" s="7"/>
      <c r="I465" s="6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</row>
    <row r="466" spans="2:23" x14ac:dyDescent="0.2">
      <c r="B466" s="66">
        <f t="shared" si="7"/>
        <v>19</v>
      </c>
      <c r="C466" t="str">
        <f>IF(E444="","","Timer=" &amp; IF(VLOOKUP(B444,'INI DATA'!$C$3:$AF$100,4,FALSE)="","",VLOOKUP(B444,'INI DATA'!$C$3:$AF$100,4,FALSE)))</f>
        <v>Timer=</v>
      </c>
      <c r="D466" s="65"/>
      <c r="E466" s="64"/>
      <c r="F466" s="7"/>
      <c r="G466" s="7"/>
      <c r="H466" s="7"/>
      <c r="I466" s="6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</row>
    <row r="467" spans="2:23" x14ac:dyDescent="0.2">
      <c r="B467" s="66">
        <f t="shared" si="7"/>
        <v>19</v>
      </c>
      <c r="C467" t="str">
        <f>IF(E444="","","PurgeDays=" &amp; IF(VLOOKUP(B444,'INI DATA'!$C$3:$AD$100,7,FALSE)&lt;&gt;"",VLOOKUP(B444,'INI DATA'!$C$3:$AD$100,26,FALSE),""))</f>
        <v>PurgeDays=</v>
      </c>
      <c r="D467" s="65"/>
      <c r="E467" s="64"/>
      <c r="F467" s="7"/>
      <c r="G467" s="7"/>
      <c r="H467" s="7"/>
      <c r="I467" s="6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</row>
    <row r="468" spans="2:23" x14ac:dyDescent="0.2">
      <c r="B468" s="66">
        <f t="shared" si="7"/>
        <v>20</v>
      </c>
      <c r="C468" t="str">
        <f>IF(E468="","","[DBTable" &amp; VLOOKUP(B468,'INI DATA'!$C$3:$AF$99,1,FALSE) &amp; "]")</f>
        <v>[DBTable20]</v>
      </c>
      <c r="D468" s="65"/>
      <c r="E468" s="64" t="str">
        <f>IF(VLOOKUP(B468,'INI DATA'!$C$3:$AD$100,5,FALSE)="","","used")</f>
        <v>used</v>
      </c>
      <c r="F468" s="7"/>
      <c r="G468" s="7"/>
      <c r="H468" s="7"/>
      <c r="I468" s="6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</row>
    <row r="469" spans="2:23" x14ac:dyDescent="0.2">
      <c r="B469" s="66">
        <f t="shared" si="7"/>
        <v>20</v>
      </c>
      <c r="C469" t="str">
        <f>IF(E468="","","Name=" &amp; IF(VLOOKUP(B468,'INI DATA'!$C$3:$AD$100,5,FALSE)="","",VLOOKUP(B468,'INI DATA'!$C$3:$AD$100,2,FALSE)&amp;"-"&amp;VLOOKUP(B468,'INI DATA'!$C$3:$AD$100,5,FALSE)))</f>
        <v>Name=Weight-x1</v>
      </c>
      <c r="D469" s="65"/>
      <c r="E469" s="64"/>
      <c r="F469" s="7"/>
      <c r="G469" s="7"/>
      <c r="H469" s="7"/>
      <c r="I469" s="6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</row>
    <row r="470" spans="2:23" x14ac:dyDescent="0.2">
      <c r="B470" s="66">
        <f t="shared" si="7"/>
        <v>20</v>
      </c>
      <c r="C470" t="str">
        <f>IF(E468="","","Data1=" &amp; IF(VLOOKUP(B468,'INI DATA'!$C$3:$AD$100,6,FALSE)="",0,VLOOKUP(B468,'INI DATA'!$C$3:$AD$100,6,FALSE)))</f>
        <v>Data1=0</v>
      </c>
      <c r="D470" s="65"/>
      <c r="E470" s="64"/>
      <c r="F470" s="7"/>
      <c r="G470" s="7"/>
      <c r="H470" s="7"/>
      <c r="I470" s="6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</row>
    <row r="471" spans="2:23" x14ac:dyDescent="0.2">
      <c r="B471" s="66">
        <f t="shared" si="7"/>
        <v>20</v>
      </c>
      <c r="C471" t="str">
        <f>IF(E468="","","Data1Label="&amp; IF(VLOOKUP(B468,'INI DATA'!$C$3:$AD$100,7,FALSE)&lt;&gt;"","""" &amp; VLOOKUP(B468,'INI DATA'!$C$3:$AD$100,7,FALSE)&amp;"""",""))</f>
        <v>Data1Label=</v>
      </c>
      <c r="D471" s="65"/>
      <c r="E471" s="64"/>
      <c r="F471" s="7"/>
      <c r="G471" s="7"/>
      <c r="H471" s="7"/>
      <c r="I471" s="6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</row>
    <row r="472" spans="2:23" x14ac:dyDescent="0.2">
      <c r="B472" s="66">
        <f t="shared" si="7"/>
        <v>20</v>
      </c>
      <c r="C472" t="str">
        <f>IF(E468="","","Data2=" &amp; IF(VLOOKUP(B468,'INI DATA'!$C$3:$AD$100,8,FALSE)="","",VLOOKUP(B468,'INI DATA'!$C$3:$AD$100,8,FALSE)))</f>
        <v>Data2=</v>
      </c>
      <c r="D472" s="65"/>
      <c r="E472" s="64"/>
      <c r="F472" s="7"/>
      <c r="G472" s="7"/>
      <c r="H472" s="7"/>
      <c r="I472" s="6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</row>
    <row r="473" spans="2:23" x14ac:dyDescent="0.2">
      <c r="B473" s="66">
        <f t="shared" si="7"/>
        <v>20</v>
      </c>
      <c r="C473" t="str">
        <f>IF(E468="","","Data2Label="&amp; IF(VLOOKUP(B468,'INI DATA'!$C$3:$AD$100,9,FALSE)&lt;&gt;"","""" &amp; VLOOKUP(B468,'INI DATA'!$C$3:$AD$100,9,FALSE)&amp;"""",""))</f>
        <v>Data2Label=</v>
      </c>
      <c r="D473" s="65"/>
      <c r="E473" s="64"/>
      <c r="F473" s="7"/>
      <c r="G473" s="7"/>
      <c r="H473" s="7"/>
      <c r="I473" s="6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</row>
    <row r="474" spans="2:23" x14ac:dyDescent="0.2">
      <c r="B474" s="66">
        <f t="shared" si="7"/>
        <v>20</v>
      </c>
      <c r="C474" t="str">
        <f>IF(E468="","","Data3=" &amp; IF(VLOOKUP(B468,'INI DATA'!$C$3:$AD$100,10,FALSE)="","",VLOOKUP(B468,'INI DATA'!$C$3:$AD$100,10,FALSE)))</f>
        <v>Data3=</v>
      </c>
      <c r="D474" s="65"/>
      <c r="E474" s="64"/>
      <c r="F474" s="7"/>
      <c r="G474" s="7"/>
      <c r="H474" s="7"/>
      <c r="I474" s="6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</row>
    <row r="475" spans="2:23" x14ac:dyDescent="0.2">
      <c r="B475" s="66">
        <f t="shared" si="7"/>
        <v>20</v>
      </c>
      <c r="C475" t="str">
        <f>IF(E468="","","Data3Label="&amp; IF(VLOOKUP(B468,'INI DATA'!$C$3:$AD$100,11,FALSE)&lt;&gt;"","""" &amp; VLOOKUP(B468,'INI DATA'!$C$3:$AD$100,11,FALSE)&amp;"""",""))</f>
        <v>Data3Label=</v>
      </c>
      <c r="D475" s="65"/>
      <c r="E475" s="64"/>
      <c r="F475" s="7"/>
      <c r="G475" s="7"/>
      <c r="H475" s="7"/>
      <c r="I475" s="6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</row>
    <row r="476" spans="2:23" x14ac:dyDescent="0.2">
      <c r="B476" s="66">
        <f t="shared" si="7"/>
        <v>20</v>
      </c>
      <c r="C476" t="str">
        <f>IF(E468="","","Data4=" &amp; IF(VLOOKUP(B468,'INI DATA'!$C$3:$AD$100,12,FALSE)="","",VLOOKUP(B468,'INI DATA'!$C$3:$AD$100,12,FALSE)))</f>
        <v>Data4=</v>
      </c>
      <c r="D476" s="65"/>
      <c r="E476" s="64"/>
      <c r="F476" s="7"/>
      <c r="G476" s="7"/>
      <c r="H476" s="7"/>
      <c r="I476" s="6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</row>
    <row r="477" spans="2:23" x14ac:dyDescent="0.2">
      <c r="B477" s="66">
        <f t="shared" si="7"/>
        <v>20</v>
      </c>
      <c r="C477" t="str">
        <f>IF(E468="","","Data4Label="&amp; IF(VLOOKUP(B468,'INI DATA'!$C$3:$AD$100,13,FALSE)&lt;&gt;"","""" &amp; VLOOKUP(B468,'INI DATA'!$C$3:$AD$100,13,FALSE)&amp;"""",""))</f>
        <v>Data4Label=</v>
      </c>
      <c r="D477" s="65"/>
      <c r="E477" s="64"/>
      <c r="F477" s="7"/>
      <c r="G477" s="7"/>
      <c r="H477" s="7"/>
      <c r="I477" s="6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</row>
    <row r="478" spans="2:23" x14ac:dyDescent="0.2">
      <c r="B478" s="66">
        <f t="shared" si="7"/>
        <v>20</v>
      </c>
      <c r="C478" t="str">
        <f>IF(E468="","","Data5=" &amp; IF(VLOOKUP(B468,'INI DATA'!$C$3:$AD$100,14,FALSE)="","",VLOOKUP(B468,'INI DATA'!$C$3:$AD$100,14,FALSE)))</f>
        <v>Data5=</v>
      </c>
      <c r="D478" s="65"/>
      <c r="E478" s="64"/>
      <c r="F478" s="7"/>
      <c r="G478" s="7"/>
      <c r="H478" s="7"/>
      <c r="I478" s="6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</row>
    <row r="479" spans="2:23" x14ac:dyDescent="0.2">
      <c r="B479" s="66">
        <f t="shared" si="7"/>
        <v>20</v>
      </c>
      <c r="C479" t="str">
        <f>IF(E468="","","Data5Label="&amp; IF(VLOOKUP(B468,'INI DATA'!$C$3:$AD$100,15,FALSE)&lt;&gt;"","""" &amp; VLOOKUP(B468,'INI DATA'!$C$3:$AD$100,15,FALSE)&amp;"""",""))</f>
        <v>Data5Label=</v>
      </c>
      <c r="D479" s="65"/>
      <c r="E479" s="64"/>
      <c r="F479" s="7"/>
      <c r="G479" s="7"/>
      <c r="H479" s="7"/>
      <c r="I479" s="6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</row>
    <row r="480" spans="2:23" x14ac:dyDescent="0.2">
      <c r="B480" s="66">
        <f t="shared" si="7"/>
        <v>20</v>
      </c>
      <c r="C480" t="str">
        <f>IF(E468="","","Data6=" &amp; IF(VLOOKUP(B468,'INI DATA'!$C$3:$AD$100,16,FALSE)="","",VLOOKUP(B468,'INI DATA'!$C$3:$AD$100,16,FALSE)))</f>
        <v>Data6=</v>
      </c>
      <c r="D480" s="65"/>
      <c r="E480" s="64"/>
      <c r="F480" s="7"/>
      <c r="G480" s="7"/>
      <c r="H480" s="7"/>
      <c r="I480" s="6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</row>
    <row r="481" spans="2:23" x14ac:dyDescent="0.2">
      <c r="B481" s="66">
        <f t="shared" si="7"/>
        <v>20</v>
      </c>
      <c r="C481" t="str">
        <f>IF(E468="","","Data6Label="&amp; IF(VLOOKUP(B468,'INI DATA'!$C$3:$AD$100,17,FALSE)&lt;&gt;"","""" &amp; VLOOKUP(B468,'INI DATA'!$C$3:$AD$100,17,FALSE)&amp;"""",""))</f>
        <v>Data6Label=</v>
      </c>
      <c r="D481" s="65"/>
      <c r="E481" s="64"/>
      <c r="F481" s="7"/>
      <c r="G481" s="7"/>
      <c r="H481" s="7"/>
      <c r="I481" s="6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</row>
    <row r="482" spans="2:23" x14ac:dyDescent="0.2">
      <c r="B482" s="66">
        <f t="shared" si="7"/>
        <v>20</v>
      </c>
      <c r="C482" t="str">
        <f>IF(E468="","","Data7=" &amp; IF(VLOOKUP(B470,'INI DATA'!$C$3:$AD$100,18,FALSE)="","",VLOOKUP(B470,'INI DATA'!$C$3:$AD$100,18,FALSE)))</f>
        <v>Data7=</v>
      </c>
      <c r="D482" s="65"/>
      <c r="E482" s="64"/>
      <c r="F482" s="7"/>
      <c r="G482" s="7"/>
      <c r="H482" s="7"/>
      <c r="I482" s="6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</row>
    <row r="483" spans="2:23" x14ac:dyDescent="0.2">
      <c r="B483" s="66">
        <f t="shared" si="7"/>
        <v>20</v>
      </c>
      <c r="C483" t="str">
        <f>IF(E468="","","Data7Label="&amp; IF(VLOOKUP(B468,'INI DATA'!$C$3:$AD$100,19,FALSE)&lt;&gt;"","""" &amp; VLOOKUP(B468,'INI DATA'!$C$3:$AD$100,19,FALSE)&amp;"""",""))</f>
        <v>Data7Label=</v>
      </c>
      <c r="D483" s="65"/>
      <c r="E483" s="64"/>
      <c r="F483" s="7"/>
      <c r="G483" s="7"/>
      <c r="H483" s="7"/>
      <c r="I483" s="6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</row>
    <row r="484" spans="2:23" x14ac:dyDescent="0.2">
      <c r="B484" s="66">
        <f t="shared" si="7"/>
        <v>20</v>
      </c>
      <c r="C484" t="str">
        <f>IF(E468="","","Data8=" &amp; IF(VLOOKUP(B470,'INI DATA'!$C$3:$AD$100,20,FALSE)="","",VLOOKUP(B470,'INI DATA'!$C$3:$AD$100,20,FALSE)))</f>
        <v>Data8=</v>
      </c>
      <c r="D484" s="65"/>
      <c r="E484" s="64"/>
      <c r="F484" s="7"/>
      <c r="G484" s="7"/>
      <c r="H484" s="7"/>
      <c r="I484" s="6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</row>
    <row r="485" spans="2:23" x14ac:dyDescent="0.2">
      <c r="B485" s="66">
        <f t="shared" si="7"/>
        <v>20</v>
      </c>
      <c r="C485" t="str">
        <f>IF(E468="","","Data8Label="&amp; IF(VLOOKUP(B468,'INI DATA'!$C$3:$AD$100,21,FALSE)&lt;&gt;"","""" &amp; VLOOKUP(B468,'INI DATA'!$C$3:$AD$100,21,FALSE)&amp;"""",""))</f>
        <v>Data8Label=</v>
      </c>
      <c r="D485" s="65"/>
      <c r="E485" s="64"/>
      <c r="F485" s="7"/>
      <c r="G485" s="7"/>
      <c r="H485" s="7"/>
      <c r="I485" s="6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</row>
    <row r="486" spans="2:23" x14ac:dyDescent="0.2">
      <c r="B486" s="66">
        <f t="shared" si="7"/>
        <v>20</v>
      </c>
      <c r="C486" t="str">
        <f>IF(E468="","","Data9=" &amp; IF(VLOOKUP(B470,'INI DATA'!$C$3:$AD$100,22,FALSE)="","",VLOOKUP(B470,'INI DATA'!$C$3:$AD$100,22,FALSE)))</f>
        <v>Data9=</v>
      </c>
      <c r="D486" s="65"/>
      <c r="E486" s="64"/>
      <c r="F486" s="7"/>
      <c r="G486" s="7"/>
      <c r="H486" s="7"/>
      <c r="I486" s="6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</row>
    <row r="487" spans="2:23" x14ac:dyDescent="0.2">
      <c r="B487" s="66">
        <f t="shared" si="7"/>
        <v>20</v>
      </c>
      <c r="C487" t="str">
        <f>IF(E468="","","Data9Label="&amp; IF(VLOOKUP(B468,'INI DATA'!$C$3:$AD$100,23,FALSE)&lt;&gt;"","""" &amp; VLOOKUP(B468,'INI DATA'!$C$3:$AD$100,23,FALSE)&amp;"""",""))</f>
        <v>Data9Label=</v>
      </c>
      <c r="D487" s="65"/>
      <c r="E487" s="64"/>
      <c r="F487" s="7"/>
      <c r="G487" s="7"/>
      <c r="H487" s="7"/>
      <c r="I487" s="6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</row>
    <row r="488" spans="2:23" x14ac:dyDescent="0.2">
      <c r="B488" s="66">
        <f t="shared" si="7"/>
        <v>20</v>
      </c>
      <c r="C488" t="str">
        <f>IF(E468="","","Data10=" &amp; IF(VLOOKUP(B470,'INI DATA'!$C$3:$AD$100,24,FALSE)="","",VLOOKUP(B470,'INI DATA'!$C$3:$AD$100,24,FALSE)))</f>
        <v>Data10=</v>
      </c>
      <c r="D488" s="65"/>
      <c r="E488" s="64"/>
      <c r="F488" s="7"/>
      <c r="G488" s="7"/>
      <c r="H488" s="7"/>
      <c r="I488" s="6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</row>
    <row r="489" spans="2:23" x14ac:dyDescent="0.2">
      <c r="B489" s="66">
        <f t="shared" si="7"/>
        <v>20</v>
      </c>
      <c r="C489" t="str">
        <f>IF(E468="","","Data10Label="&amp; IF(VLOOKUP(B468,'INI DATA'!$C$3:$AD$100,25,FALSE)&lt;&gt;"","""" &amp; VLOOKUP(B468,'INI DATA'!$C$3:$AD$100,25,FALSE)&amp;"""",""))</f>
        <v>Data10Label=</v>
      </c>
      <c r="D489" s="65"/>
      <c r="E489" s="64"/>
      <c r="F489" s="7"/>
      <c r="G489" s="7"/>
      <c r="H489" s="7"/>
      <c r="I489" s="6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</row>
    <row r="490" spans="2:23" x14ac:dyDescent="0.2">
      <c r="B490" s="66">
        <f t="shared" si="7"/>
        <v>20</v>
      </c>
      <c r="C490" t="str">
        <f>IF(E468="","","Timer=" &amp; IF(VLOOKUP(B468,'INI DATA'!$C$3:$AF$100,4,FALSE)="","",VLOOKUP(B468,'INI DATA'!$C$3:$AF$100,4,FALSE)))</f>
        <v>Timer=</v>
      </c>
      <c r="D490" s="65"/>
      <c r="E490" s="64"/>
      <c r="F490" s="7"/>
      <c r="G490" s="7"/>
      <c r="H490" s="7"/>
      <c r="I490" s="6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</row>
    <row r="491" spans="2:23" x14ac:dyDescent="0.2">
      <c r="B491" s="66">
        <f t="shared" si="7"/>
        <v>20</v>
      </c>
      <c r="C491" t="str">
        <f>IF(E468="","","PurgeDays=" &amp; IF(VLOOKUP(B468,'INI DATA'!$C$3:$AD$100,7,FALSE)&lt;&gt;"",VLOOKUP(B468,'INI DATA'!$C$3:$AD$100,26,FALSE),""))</f>
        <v>PurgeDays=</v>
      </c>
      <c r="D491" s="65"/>
      <c r="E491" s="64"/>
      <c r="F491" s="7"/>
      <c r="G491" s="7"/>
      <c r="H491" s="7"/>
      <c r="I491" s="6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</row>
    <row r="492" spans="2:23" x14ac:dyDescent="0.2">
      <c r="B492" s="66">
        <f t="shared" si="7"/>
        <v>21</v>
      </c>
      <c r="C492" t="str">
        <f>IF(E492="","","[DBTable" &amp; VLOOKUP(B492,'INI DATA'!$C$3:$AF$99,1,FALSE) &amp; "]")</f>
        <v>[DBTable21]</v>
      </c>
      <c r="D492" s="65"/>
      <c r="E492" s="64" t="str">
        <f>IF(VLOOKUP(B492,'INI DATA'!$C$3:$AD$100,5,FALSE)="","","used")</f>
        <v>used</v>
      </c>
      <c r="F492" s="7"/>
      <c r="G492" s="7"/>
      <c r="H492" s="7"/>
      <c r="I492" s="6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</row>
    <row r="493" spans="2:23" x14ac:dyDescent="0.2">
      <c r="B493" s="66">
        <f t="shared" si="7"/>
        <v>21</v>
      </c>
      <c r="C493" t="str">
        <f>IF(E492="","","Name=" &amp; IF(VLOOKUP(B492,'INI DATA'!$C$3:$AD$100,5,FALSE)="","",VLOOKUP(B492,'INI DATA'!$C$3:$AD$100,2,FALSE)&amp;"-"&amp;VLOOKUP(B492,'INI DATA'!$C$3:$AD$100,5,FALSE)))</f>
        <v>Name=Weight-x2</v>
      </c>
      <c r="D493" s="65"/>
      <c r="E493" s="64"/>
      <c r="F493" s="7"/>
      <c r="G493" s="7"/>
      <c r="H493" s="7"/>
      <c r="I493" s="6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</row>
    <row r="494" spans="2:23" x14ac:dyDescent="0.2">
      <c r="B494" s="66">
        <f t="shared" si="7"/>
        <v>21</v>
      </c>
      <c r="C494" t="str">
        <f>IF(E492="","","Data1=" &amp; IF(VLOOKUP(B492,'INI DATA'!$C$3:$AD$100,6,FALSE)="",0,VLOOKUP(B492,'INI DATA'!$C$3:$AD$100,6,FALSE)))</f>
        <v>Data1=0</v>
      </c>
      <c r="D494" s="65"/>
      <c r="E494" s="64"/>
      <c r="F494" s="7"/>
      <c r="G494" s="7"/>
      <c r="H494" s="7"/>
      <c r="I494" s="6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</row>
    <row r="495" spans="2:23" x14ac:dyDescent="0.2">
      <c r="B495" s="66">
        <f t="shared" si="7"/>
        <v>21</v>
      </c>
      <c r="C495" t="str">
        <f>IF(E492="","","Data1Label="&amp; IF(VLOOKUP(B492,'INI DATA'!$C$3:$AD$100,7,FALSE)&lt;&gt;"","""" &amp; VLOOKUP(B492,'INI DATA'!$C$3:$AD$100,7,FALSE)&amp;"""",""))</f>
        <v>Data1Label=</v>
      </c>
      <c r="D495" s="65"/>
      <c r="E495" s="64"/>
      <c r="F495" s="7"/>
      <c r="G495" s="7"/>
      <c r="H495" s="7"/>
      <c r="I495" s="6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</row>
    <row r="496" spans="2:23" x14ac:dyDescent="0.2">
      <c r="B496" s="66">
        <f t="shared" si="7"/>
        <v>21</v>
      </c>
      <c r="C496" t="str">
        <f>IF(E492="","","Data2=" &amp; IF(VLOOKUP(B492,'INI DATA'!$C$3:$AD$100,8,FALSE)="","",VLOOKUP(B492,'INI DATA'!$C$3:$AD$100,8,FALSE)))</f>
        <v>Data2=</v>
      </c>
      <c r="D496" s="65"/>
      <c r="E496" s="64"/>
      <c r="F496" s="7"/>
      <c r="G496" s="7"/>
      <c r="H496" s="7"/>
      <c r="I496" s="6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</row>
    <row r="497" spans="2:23" x14ac:dyDescent="0.2">
      <c r="B497" s="66">
        <f t="shared" si="7"/>
        <v>21</v>
      </c>
      <c r="C497" t="str">
        <f>IF(E492="","","Data2Label="&amp; IF(VLOOKUP(B492,'INI DATA'!$C$3:$AD$100,9,FALSE)&lt;&gt;"","""" &amp; VLOOKUP(B492,'INI DATA'!$C$3:$AD$100,9,FALSE)&amp;"""",""))</f>
        <v>Data2Label=</v>
      </c>
      <c r="D497" s="65"/>
      <c r="E497" s="64"/>
      <c r="F497" s="7"/>
      <c r="G497" s="7"/>
      <c r="H497" s="7"/>
      <c r="I497" s="6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</row>
    <row r="498" spans="2:23" x14ac:dyDescent="0.2">
      <c r="B498" s="66">
        <f t="shared" si="7"/>
        <v>21</v>
      </c>
      <c r="C498" t="str">
        <f>IF(E492="","","Data3=" &amp; IF(VLOOKUP(B492,'INI DATA'!$C$3:$AD$100,10,FALSE)="","",VLOOKUP(B492,'INI DATA'!$C$3:$AD$100,10,FALSE)))</f>
        <v>Data3=</v>
      </c>
      <c r="D498" s="65"/>
      <c r="E498" s="64"/>
      <c r="F498" s="7"/>
      <c r="G498" s="7"/>
      <c r="H498" s="7"/>
      <c r="I498" s="6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</row>
    <row r="499" spans="2:23" x14ac:dyDescent="0.2">
      <c r="B499" s="66">
        <f t="shared" ref="B499:B562" si="8">IF((ROW()/24)&lt;&gt;ROUND(ROW()/24,0),ROUND(ROW()/24,0),ROW()/24)</f>
        <v>21</v>
      </c>
      <c r="C499" t="str">
        <f>IF(E492="","","Data3Label="&amp; IF(VLOOKUP(B492,'INI DATA'!$C$3:$AD$100,11,FALSE)&lt;&gt;"","""" &amp; VLOOKUP(B492,'INI DATA'!$C$3:$AD$100,11,FALSE)&amp;"""",""))</f>
        <v>Data3Label=</v>
      </c>
      <c r="D499" s="65"/>
      <c r="E499" s="64"/>
      <c r="F499" s="7"/>
      <c r="G499" s="7"/>
      <c r="H499" s="7"/>
      <c r="I499" s="6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</row>
    <row r="500" spans="2:23" x14ac:dyDescent="0.2">
      <c r="B500" s="66">
        <f t="shared" si="8"/>
        <v>21</v>
      </c>
      <c r="C500" t="str">
        <f>IF(E492="","","Data4=" &amp; IF(VLOOKUP(B492,'INI DATA'!$C$3:$AD$100,12,FALSE)="","",VLOOKUP(B492,'INI DATA'!$C$3:$AD$100,12,FALSE)))</f>
        <v>Data4=</v>
      </c>
      <c r="D500" s="65"/>
      <c r="E500" s="64"/>
      <c r="F500" s="7"/>
      <c r="G500" s="7"/>
      <c r="H500" s="7"/>
      <c r="I500" s="6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</row>
    <row r="501" spans="2:23" x14ac:dyDescent="0.2">
      <c r="B501" s="66">
        <f t="shared" si="8"/>
        <v>21</v>
      </c>
      <c r="C501" t="str">
        <f>IF(E492="","","Data4Label="&amp; IF(VLOOKUP(B492,'INI DATA'!$C$3:$AD$100,13,FALSE)&lt;&gt;"","""" &amp; VLOOKUP(B492,'INI DATA'!$C$3:$AD$100,13,FALSE)&amp;"""",""))</f>
        <v>Data4Label=</v>
      </c>
      <c r="D501" s="65"/>
      <c r="E501" s="64"/>
      <c r="F501" s="7"/>
      <c r="G501" s="7"/>
      <c r="H501" s="7"/>
      <c r="I501" s="6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</row>
    <row r="502" spans="2:23" x14ac:dyDescent="0.2">
      <c r="B502" s="66">
        <f t="shared" si="8"/>
        <v>21</v>
      </c>
      <c r="C502" t="str">
        <f>IF(E492="","","Data5=" &amp; IF(VLOOKUP(B492,'INI DATA'!$C$3:$AD$100,14,FALSE)="","",VLOOKUP(B492,'INI DATA'!$C$3:$AD$100,14,FALSE)))</f>
        <v>Data5=</v>
      </c>
      <c r="D502" s="65"/>
      <c r="E502" s="64"/>
      <c r="F502" s="7"/>
      <c r="G502" s="7"/>
      <c r="H502" s="7"/>
      <c r="I502" s="6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</row>
    <row r="503" spans="2:23" x14ac:dyDescent="0.2">
      <c r="B503" s="66">
        <f t="shared" si="8"/>
        <v>21</v>
      </c>
      <c r="C503" t="str">
        <f>IF(E492="","","Data5Label="&amp; IF(VLOOKUP(B492,'INI DATA'!$C$3:$AD$100,15,FALSE)&lt;&gt;"","""" &amp; VLOOKUP(B492,'INI DATA'!$C$3:$AD$100,15,FALSE)&amp;"""",""))</f>
        <v>Data5Label=</v>
      </c>
      <c r="D503" s="65"/>
      <c r="E503" s="64"/>
      <c r="F503" s="7"/>
      <c r="G503" s="7"/>
      <c r="H503" s="7"/>
      <c r="I503" s="6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</row>
    <row r="504" spans="2:23" x14ac:dyDescent="0.2">
      <c r="B504" s="66">
        <f t="shared" si="8"/>
        <v>21</v>
      </c>
      <c r="C504" t="str">
        <f>IF(E492="","","Data6=" &amp; IF(VLOOKUP(B492,'INI DATA'!$C$3:$AD$100,16,FALSE)="","",VLOOKUP(B492,'INI DATA'!$C$3:$AD$100,16,FALSE)))</f>
        <v>Data6=</v>
      </c>
      <c r="D504" s="65"/>
      <c r="E504" s="64"/>
      <c r="F504" s="7"/>
      <c r="G504" s="7"/>
      <c r="H504" s="7"/>
      <c r="I504" s="6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</row>
    <row r="505" spans="2:23" x14ac:dyDescent="0.2">
      <c r="B505" s="66">
        <f t="shared" si="8"/>
        <v>21</v>
      </c>
      <c r="C505" t="str">
        <f>IF(E492="","","Data6Label="&amp; IF(VLOOKUP(B492,'INI DATA'!$C$3:$AD$100,17,FALSE)&lt;&gt;"","""" &amp; VLOOKUP(B492,'INI DATA'!$C$3:$AD$100,17,FALSE)&amp;"""",""))</f>
        <v>Data6Label=</v>
      </c>
      <c r="D505" s="65"/>
      <c r="E505" s="64"/>
      <c r="F505" s="7"/>
      <c r="G505" s="7"/>
      <c r="H505" s="7"/>
      <c r="I505" s="6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</row>
    <row r="506" spans="2:23" x14ac:dyDescent="0.2">
      <c r="B506" s="66">
        <f t="shared" si="8"/>
        <v>21</v>
      </c>
      <c r="C506" t="str">
        <f>IF(E492="","","Data7=" &amp; IF(VLOOKUP(B494,'INI DATA'!$C$3:$AD$100,18,FALSE)="","",VLOOKUP(B494,'INI DATA'!$C$3:$AD$100,18,FALSE)))</f>
        <v>Data7=</v>
      </c>
      <c r="D506" s="65"/>
      <c r="E506" s="64"/>
      <c r="F506" s="7"/>
      <c r="G506" s="7"/>
      <c r="H506" s="7"/>
      <c r="I506" s="6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</row>
    <row r="507" spans="2:23" x14ac:dyDescent="0.2">
      <c r="B507" s="66">
        <f t="shared" si="8"/>
        <v>21</v>
      </c>
      <c r="C507" t="str">
        <f>IF(E492="","","Data7Label="&amp; IF(VLOOKUP(B492,'INI DATA'!$C$3:$AD$100,19,FALSE)&lt;&gt;"","""" &amp; VLOOKUP(B492,'INI DATA'!$C$3:$AD$100,19,FALSE)&amp;"""",""))</f>
        <v>Data7Label=</v>
      </c>
      <c r="D507" s="65"/>
      <c r="E507" s="64"/>
      <c r="F507" s="7"/>
      <c r="G507" s="7"/>
      <c r="H507" s="7"/>
      <c r="I507" s="6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</row>
    <row r="508" spans="2:23" x14ac:dyDescent="0.2">
      <c r="B508" s="66">
        <f t="shared" si="8"/>
        <v>21</v>
      </c>
      <c r="C508" t="str">
        <f>IF(E492="","","Data8=" &amp; IF(VLOOKUP(B494,'INI DATA'!$C$3:$AD$100,20,FALSE)="","",VLOOKUP(B494,'INI DATA'!$C$3:$AD$100,20,FALSE)))</f>
        <v>Data8=</v>
      </c>
      <c r="D508" s="65"/>
      <c r="E508" s="64"/>
      <c r="F508" s="7"/>
      <c r="G508" s="7"/>
      <c r="H508" s="7"/>
      <c r="I508" s="6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</row>
    <row r="509" spans="2:23" x14ac:dyDescent="0.2">
      <c r="B509" s="66">
        <f t="shared" si="8"/>
        <v>21</v>
      </c>
      <c r="C509" t="str">
        <f>IF(E492="","","Data8Label="&amp; IF(VLOOKUP(B492,'INI DATA'!$C$3:$AD$100,21,FALSE)&lt;&gt;"","""" &amp; VLOOKUP(B492,'INI DATA'!$C$3:$AD$100,21,FALSE)&amp;"""",""))</f>
        <v>Data8Label=</v>
      </c>
      <c r="D509" s="65"/>
      <c r="E509" s="64"/>
      <c r="F509" s="7"/>
      <c r="G509" s="7"/>
      <c r="H509" s="7"/>
      <c r="I509" s="6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</row>
    <row r="510" spans="2:23" x14ac:dyDescent="0.2">
      <c r="B510" s="66">
        <f t="shared" si="8"/>
        <v>21</v>
      </c>
      <c r="C510" t="str">
        <f>IF(E492="","","Data9=" &amp; IF(VLOOKUP(B494,'INI DATA'!$C$3:$AD$100,22,FALSE)="","",VLOOKUP(B494,'INI DATA'!$C$3:$AD$100,22,FALSE)))</f>
        <v>Data9=</v>
      </c>
      <c r="D510" s="65"/>
      <c r="E510" s="64"/>
      <c r="F510" s="7"/>
      <c r="G510" s="7"/>
      <c r="H510" s="7"/>
      <c r="I510" s="6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</row>
    <row r="511" spans="2:23" x14ac:dyDescent="0.2">
      <c r="B511" s="66">
        <f t="shared" si="8"/>
        <v>21</v>
      </c>
      <c r="C511" t="str">
        <f>IF(E492="","","Data9Label="&amp; IF(VLOOKUP(B492,'INI DATA'!$C$3:$AD$100,23,FALSE)&lt;&gt;"","""" &amp; VLOOKUP(B492,'INI DATA'!$C$3:$AD$100,23,FALSE)&amp;"""",""))</f>
        <v>Data9Label=</v>
      </c>
      <c r="D511" s="65"/>
      <c r="E511" s="64"/>
      <c r="F511" s="7"/>
      <c r="G511" s="7"/>
      <c r="H511" s="7"/>
      <c r="I511" s="6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</row>
    <row r="512" spans="2:23" x14ac:dyDescent="0.2">
      <c r="B512" s="66">
        <f t="shared" si="8"/>
        <v>21</v>
      </c>
      <c r="C512" t="str">
        <f>IF(E492="","","Data10=" &amp; IF(VLOOKUP(B494,'INI DATA'!$C$3:$AD$100,24,FALSE)="","",VLOOKUP(B494,'INI DATA'!$C$3:$AD$100,24,FALSE)))</f>
        <v>Data10=</v>
      </c>
      <c r="D512" s="65"/>
      <c r="E512" s="64"/>
      <c r="F512" s="7"/>
      <c r="G512" s="7"/>
      <c r="H512" s="7"/>
      <c r="I512" s="6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</row>
    <row r="513" spans="2:23" x14ac:dyDescent="0.2">
      <c r="B513" s="66">
        <f t="shared" si="8"/>
        <v>21</v>
      </c>
      <c r="C513" t="str">
        <f>IF(E492="","","Data10Label="&amp; IF(VLOOKUP(B492,'INI DATA'!$C$3:$AD$100,25,FALSE)&lt;&gt;"","""" &amp; VLOOKUP(B492,'INI DATA'!$C$3:$AD$100,25,FALSE)&amp;"""",""))</f>
        <v>Data10Label=</v>
      </c>
      <c r="D513" s="65"/>
      <c r="E513" s="64"/>
      <c r="F513" s="7"/>
      <c r="G513" s="7"/>
      <c r="H513" s="7"/>
      <c r="I513" s="6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</row>
    <row r="514" spans="2:23" x14ac:dyDescent="0.2">
      <c r="B514" s="66">
        <f t="shared" si="8"/>
        <v>21</v>
      </c>
      <c r="C514" t="str">
        <f>IF(E492="","","Timer=" &amp; IF(VLOOKUP(B492,'INI DATA'!$C$3:$AF$100,4,FALSE)="","",VLOOKUP(B492,'INI DATA'!$C$3:$AF$100,4,FALSE)))</f>
        <v>Timer=</v>
      </c>
      <c r="D514" s="65"/>
      <c r="E514" s="64"/>
      <c r="F514" s="7"/>
      <c r="G514" s="7"/>
      <c r="H514" s="7"/>
      <c r="I514" s="6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</row>
    <row r="515" spans="2:23" x14ac:dyDescent="0.2">
      <c r="B515" s="66">
        <f t="shared" si="8"/>
        <v>21</v>
      </c>
      <c r="C515" t="str">
        <f>IF(E492="","","PurgeDays=" &amp; IF(VLOOKUP(B492,'INI DATA'!$C$3:$AD$100,7,FALSE)&lt;&gt;"",VLOOKUP(B492,'INI DATA'!$C$3:$AD$100,26,FALSE),""))</f>
        <v>PurgeDays=</v>
      </c>
      <c r="D515" s="65"/>
      <c r="E515" s="64"/>
      <c r="F515" s="7"/>
      <c r="G515" s="7"/>
      <c r="H515" s="7"/>
      <c r="I515" s="6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</row>
    <row r="516" spans="2:23" x14ac:dyDescent="0.2">
      <c r="B516" s="66">
        <f t="shared" si="8"/>
        <v>22</v>
      </c>
      <c r="C516" t="str">
        <f>IF(E516="","","[DBTable" &amp; VLOOKUP(B516,'INI DATA'!$C$3:$AF$99,1,FALSE) &amp; "]")</f>
        <v>[DBTable22]</v>
      </c>
      <c r="D516" s="65"/>
      <c r="E516" s="64" t="str">
        <f>IF(VLOOKUP(B516,'INI DATA'!$C$3:$AD$100,5,FALSE)="","","used")</f>
        <v>used</v>
      </c>
      <c r="F516" s="7"/>
      <c r="G516" s="7"/>
      <c r="H516" s="7"/>
      <c r="I516" s="6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</row>
    <row r="517" spans="2:23" x14ac:dyDescent="0.2">
      <c r="B517" s="66">
        <f t="shared" si="8"/>
        <v>22</v>
      </c>
      <c r="C517" t="str">
        <f>IF(E516="","","Name=" &amp; IF(VLOOKUP(B516,'INI DATA'!$C$3:$AD$100,5,FALSE)="","",VLOOKUP(B516,'INI DATA'!$C$3:$AD$100,2,FALSE)&amp;"-"&amp;VLOOKUP(B516,'INI DATA'!$C$3:$AD$100,5,FALSE)))</f>
        <v>Name=Weather-Weather</v>
      </c>
      <c r="D517" s="65"/>
      <c r="E517" s="64"/>
      <c r="F517" s="7"/>
      <c r="G517" s="7"/>
      <c r="H517" s="7"/>
      <c r="I517" s="6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</row>
    <row r="518" spans="2:23" x14ac:dyDescent="0.2">
      <c r="B518" s="66">
        <f t="shared" si="8"/>
        <v>22</v>
      </c>
      <c r="C518" t="str">
        <f>IF(E516="","","Data1=" &amp; IF(VLOOKUP(B516,'INI DATA'!$C$3:$AD$100,6,FALSE)="",0,VLOOKUP(B516,'INI DATA'!$C$3:$AD$100,6,FALSE)))</f>
        <v>Data1=$dvr:275</v>
      </c>
      <c r="D518" s="65"/>
      <c r="E518" s="64"/>
      <c r="F518" s="7"/>
      <c r="G518" s="7"/>
      <c r="H518" s="7"/>
      <c r="I518" s="6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</row>
    <row r="519" spans="2:23" x14ac:dyDescent="0.2">
      <c r="B519" s="66">
        <f t="shared" si="8"/>
        <v>22</v>
      </c>
      <c r="C519" t="str">
        <f>IF(E516="","","Data1Label="&amp; IF(VLOOKUP(B516,'INI DATA'!$C$3:$AD$100,7,FALSE)&lt;&gt;"","""" &amp; VLOOKUP(B516,'INI DATA'!$C$3:$AD$100,7,FALSE)&amp;"""",""))</f>
        <v>Data1Label="Barometer"</v>
      </c>
      <c r="D519" s="65"/>
      <c r="E519" s="64"/>
      <c r="F519" s="7"/>
      <c r="G519" s="7"/>
      <c r="H519" s="7"/>
      <c r="I519" s="6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</row>
    <row r="520" spans="2:23" x14ac:dyDescent="0.2">
      <c r="B520" s="66">
        <f t="shared" si="8"/>
        <v>22</v>
      </c>
      <c r="C520" t="str">
        <f>IF(E516="","","Data2=" &amp; IF(VLOOKUP(B516,'INI DATA'!$C$3:$AD$100,8,FALSE)="","",VLOOKUP(B516,'INI DATA'!$C$3:$AD$100,8,FALSE)))</f>
        <v>Data2=$dvr:271</v>
      </c>
      <c r="D520" s="65"/>
      <c r="E520" s="64"/>
      <c r="F520" s="7"/>
      <c r="G520" s="7"/>
      <c r="H520" s="7"/>
      <c r="I520" s="6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</row>
    <row r="521" spans="2:23" x14ac:dyDescent="0.2">
      <c r="B521" s="66">
        <f t="shared" si="8"/>
        <v>22</v>
      </c>
      <c r="C521" t="str">
        <f>IF(E516="","","Data2Label="&amp; IF(VLOOKUP(B516,'INI DATA'!$C$3:$AD$100,9,FALSE)&lt;&gt;"","""" &amp; VLOOKUP(B516,'INI DATA'!$C$3:$AD$100,9,FALSE)&amp;"""",""))</f>
        <v>Data2Label="Temp"</v>
      </c>
      <c r="D521" s="65"/>
      <c r="E521" s="64"/>
      <c r="F521" s="7"/>
      <c r="G521" s="7"/>
      <c r="H521" s="7"/>
      <c r="I521" s="6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</row>
    <row r="522" spans="2:23" x14ac:dyDescent="0.2">
      <c r="B522" s="66">
        <f t="shared" si="8"/>
        <v>22</v>
      </c>
      <c r="C522" t="str">
        <f>IF(E516="","","Data3=" &amp; IF(VLOOKUP(B516,'INI DATA'!$C$3:$AD$100,10,FALSE)="","",VLOOKUP(B516,'INI DATA'!$C$3:$AD$100,10,FALSE)))</f>
        <v>Data3=$dvr:273</v>
      </c>
      <c r="D522" s="65"/>
      <c r="E522" s="64"/>
      <c r="F522" s="7"/>
      <c r="G522" s="7"/>
      <c r="H522" s="7"/>
      <c r="I522" s="6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</row>
    <row r="523" spans="2:23" x14ac:dyDescent="0.2">
      <c r="B523" s="66">
        <f t="shared" si="8"/>
        <v>22</v>
      </c>
      <c r="C523" t="str">
        <f>IF(E516="","","Data3Label="&amp; IF(VLOOKUP(B516,'INI DATA'!$C$3:$AD$100,11,FALSE)&lt;&gt;"","""" &amp; VLOOKUP(B516,'INI DATA'!$C$3:$AD$100,11,FALSE)&amp;"""",""))</f>
        <v>Data3Label="Hum"</v>
      </c>
      <c r="D523" s="65"/>
      <c r="E523" s="64"/>
      <c r="F523" s="7"/>
      <c r="G523" s="7"/>
      <c r="H523" s="7"/>
      <c r="I523" s="6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</row>
    <row r="524" spans="2:23" x14ac:dyDescent="0.2">
      <c r="B524" s="66">
        <f t="shared" si="8"/>
        <v>22</v>
      </c>
      <c r="C524" t="str">
        <f>IF(E516="","","Data4=" &amp; IF(VLOOKUP(B516,'INI DATA'!$C$3:$AD$100,12,FALSE)="","",VLOOKUP(B516,'INI DATA'!$C$3:$AD$100,12,FALSE)))</f>
        <v>Data4=0</v>
      </c>
      <c r="D524" s="65"/>
      <c r="E524" s="64"/>
      <c r="F524" s="7"/>
      <c r="G524" s="7"/>
      <c r="H524" s="7"/>
      <c r="I524" s="6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</row>
    <row r="525" spans="2:23" x14ac:dyDescent="0.2">
      <c r="B525" s="66">
        <f t="shared" si="8"/>
        <v>22</v>
      </c>
      <c r="C525" t="str">
        <f>IF(E516="","","Data4Label="&amp; IF(VLOOKUP(B516,'INI DATA'!$C$3:$AD$100,13,FALSE)&lt;&gt;"","""" &amp; VLOOKUP(B516,'INI DATA'!$C$3:$AD$100,13,FALSE)&amp;"""",""))</f>
        <v>Data4Label="wind speed"</v>
      </c>
      <c r="D525" s="65"/>
      <c r="E525" s="64"/>
      <c r="F525" s="7"/>
      <c r="G525" s="7"/>
      <c r="H525" s="7"/>
      <c r="I525" s="6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</row>
    <row r="526" spans="2:23" x14ac:dyDescent="0.2">
      <c r="B526" s="66">
        <f t="shared" si="8"/>
        <v>22</v>
      </c>
      <c r="C526" t="str">
        <f>IF(E516="","","Data5=" &amp; IF(VLOOKUP(B516,'INI DATA'!$C$3:$AD$100,14,FALSE)="","",VLOOKUP(B516,'INI DATA'!$C$3:$AD$100,14,FALSE)))</f>
        <v>Data5=0</v>
      </c>
      <c r="D526" s="65"/>
      <c r="E526" s="64"/>
      <c r="F526" s="7"/>
      <c r="G526" s="7"/>
      <c r="H526" s="7"/>
      <c r="I526" s="6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</row>
    <row r="527" spans="2:23" x14ac:dyDescent="0.2">
      <c r="B527" s="66">
        <f t="shared" si="8"/>
        <v>22</v>
      </c>
      <c r="C527" t="str">
        <f>IF(E516="","","Data5Label="&amp; IF(VLOOKUP(B516,'INI DATA'!$C$3:$AD$100,15,FALSE)&lt;&gt;"","""" &amp; VLOOKUP(B516,'INI DATA'!$C$3:$AD$100,15,FALSE)&amp;"""",""))</f>
        <v>Data5Label="wind direction"</v>
      </c>
      <c r="D527" s="65"/>
      <c r="E527" s="64"/>
      <c r="F527" s="7"/>
      <c r="G527" s="7"/>
      <c r="H527" s="7"/>
      <c r="I527" s="6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</row>
    <row r="528" spans="2:23" x14ac:dyDescent="0.2">
      <c r="B528" s="66">
        <f t="shared" si="8"/>
        <v>22</v>
      </c>
      <c r="C528" t="str">
        <f>IF(E516="","","Data6=" &amp; IF(VLOOKUP(B516,'INI DATA'!$C$3:$AD$100,16,FALSE)="","",VLOOKUP(B516,'INI DATA'!$C$3:$AD$100,16,FALSE)))</f>
        <v>Data6=0</v>
      </c>
      <c r="D528" s="65"/>
      <c r="E528" s="64"/>
      <c r="F528" s="7"/>
      <c r="G528" s="7"/>
      <c r="H528" s="7"/>
      <c r="I528" s="6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</row>
    <row r="529" spans="2:23" x14ac:dyDescent="0.2">
      <c r="B529" s="66">
        <f t="shared" si="8"/>
        <v>22</v>
      </c>
      <c r="C529" t="str">
        <f>IF(E516="","","Data6Label="&amp; IF(VLOOKUP(B516,'INI DATA'!$C$3:$AD$100,17,FALSE)&lt;&gt;"","""" &amp; VLOOKUP(B516,'INI DATA'!$C$3:$AD$100,17,FALSE)&amp;"""",""))</f>
        <v>Data6Label="visibility"</v>
      </c>
      <c r="D529" s="65"/>
      <c r="E529" s="64"/>
      <c r="F529" s="7"/>
      <c r="G529" s="7"/>
      <c r="H529" s="7"/>
      <c r="I529" s="6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</row>
    <row r="530" spans="2:23" x14ac:dyDescent="0.2">
      <c r="B530" s="66">
        <f t="shared" si="8"/>
        <v>22</v>
      </c>
      <c r="C530" t="str">
        <f>IF(E516="","","Data7=" &amp; IF(VLOOKUP(B518,'INI DATA'!$C$3:$AD$100,18,FALSE)="","",VLOOKUP(B518,'INI DATA'!$C$3:$AD$100,18,FALSE)))</f>
        <v>Data7=</v>
      </c>
      <c r="D530" s="65"/>
      <c r="E530" s="64"/>
      <c r="F530" s="7"/>
      <c r="G530" s="7"/>
      <c r="H530" s="7"/>
      <c r="I530" s="6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</row>
    <row r="531" spans="2:23" x14ac:dyDescent="0.2">
      <c r="B531" s="66">
        <f t="shared" si="8"/>
        <v>22</v>
      </c>
      <c r="C531" t="str">
        <f>IF(E516="","","Data7Label="&amp; IF(VLOOKUP(B516,'INI DATA'!$C$3:$AD$100,19,FALSE)&lt;&gt;"","""" &amp; VLOOKUP(B516,'INI DATA'!$C$3:$AD$100,19,FALSE)&amp;"""",""))</f>
        <v>Data7Label=</v>
      </c>
      <c r="D531" s="65"/>
      <c r="E531" s="64"/>
      <c r="F531" s="7"/>
      <c r="G531" s="7"/>
      <c r="H531" s="7"/>
      <c r="I531" s="6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</row>
    <row r="532" spans="2:23" x14ac:dyDescent="0.2">
      <c r="B532" s="66">
        <f t="shared" si="8"/>
        <v>22</v>
      </c>
      <c r="C532" t="str">
        <f>IF(E516="","","Data8=" &amp; IF(VLOOKUP(B518,'INI DATA'!$C$3:$AD$100,20,FALSE)="","",VLOOKUP(B518,'INI DATA'!$C$3:$AD$100,20,FALSE)))</f>
        <v>Data8=</v>
      </c>
      <c r="D532" s="65"/>
      <c r="E532" s="64"/>
      <c r="F532" s="7"/>
      <c r="G532" s="7"/>
      <c r="H532" s="7"/>
      <c r="I532" s="6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</row>
    <row r="533" spans="2:23" x14ac:dyDescent="0.2">
      <c r="B533" s="66">
        <f t="shared" si="8"/>
        <v>22</v>
      </c>
      <c r="C533" t="str">
        <f>IF(E516="","","Data8Label="&amp; IF(VLOOKUP(B516,'INI DATA'!$C$3:$AD$100,21,FALSE)&lt;&gt;"","""" &amp; VLOOKUP(B516,'INI DATA'!$C$3:$AD$100,21,FALSE)&amp;"""",""))</f>
        <v>Data8Label=</v>
      </c>
      <c r="D533" s="65"/>
      <c r="E533" s="64"/>
      <c r="F533" s="7"/>
      <c r="G533" s="7"/>
      <c r="H533" s="7"/>
      <c r="I533" s="6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</row>
    <row r="534" spans="2:23" x14ac:dyDescent="0.2">
      <c r="B534" s="66">
        <f t="shared" si="8"/>
        <v>22</v>
      </c>
      <c r="C534" t="str">
        <f>IF(E516="","","Data9=" &amp; IF(VLOOKUP(B518,'INI DATA'!$C$3:$AD$100,22,FALSE)="","",VLOOKUP(B518,'INI DATA'!$C$3:$AD$100,22,FALSE)))</f>
        <v>Data9=</v>
      </c>
      <c r="D534" s="65"/>
      <c r="E534" s="64"/>
      <c r="F534" s="7"/>
      <c r="G534" s="7"/>
      <c r="H534" s="7"/>
      <c r="I534" s="6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</row>
    <row r="535" spans="2:23" x14ac:dyDescent="0.2">
      <c r="B535" s="66">
        <f t="shared" si="8"/>
        <v>22</v>
      </c>
      <c r="C535" t="str">
        <f>IF(E516="","","Data9Label="&amp; IF(VLOOKUP(B516,'INI DATA'!$C$3:$AD$100,23,FALSE)&lt;&gt;"","""" &amp; VLOOKUP(B516,'INI DATA'!$C$3:$AD$100,23,FALSE)&amp;"""",""))</f>
        <v>Data9Label=</v>
      </c>
      <c r="D535" s="65"/>
      <c r="E535" s="64"/>
      <c r="F535" s="7"/>
      <c r="G535" s="7"/>
      <c r="H535" s="7"/>
      <c r="I535" s="6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</row>
    <row r="536" spans="2:23" x14ac:dyDescent="0.2">
      <c r="B536" s="66">
        <f t="shared" si="8"/>
        <v>22</v>
      </c>
      <c r="C536" t="str">
        <f>IF(E516="","","Data10=" &amp; IF(VLOOKUP(B518,'INI DATA'!$C$3:$AD$100,24,FALSE)="","",VLOOKUP(B518,'INI DATA'!$C$3:$AD$100,24,FALSE)))</f>
        <v>Data10=</v>
      </c>
      <c r="D536" s="65"/>
      <c r="E536" s="64"/>
      <c r="F536" s="7"/>
      <c r="G536" s="7"/>
      <c r="H536" s="7"/>
      <c r="I536" s="6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</row>
    <row r="537" spans="2:23" x14ac:dyDescent="0.2">
      <c r="B537" s="66">
        <f t="shared" si="8"/>
        <v>22</v>
      </c>
      <c r="C537" t="str">
        <f>IF(E516="","","Data10Label="&amp; IF(VLOOKUP(B516,'INI DATA'!$C$3:$AD$100,25,FALSE)&lt;&gt;"","""" &amp; VLOOKUP(B516,'INI DATA'!$C$3:$AD$100,25,FALSE)&amp;"""",""))</f>
        <v>Data10Label=</v>
      </c>
      <c r="D537" s="65"/>
      <c r="E537" s="64"/>
      <c r="F537" s="7"/>
      <c r="G537" s="7"/>
      <c r="H537" s="7"/>
      <c r="I537" s="6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</row>
    <row r="538" spans="2:23" x14ac:dyDescent="0.2">
      <c r="B538" s="66">
        <f t="shared" si="8"/>
        <v>22</v>
      </c>
      <c r="C538" t="str">
        <f>IF(E516="","","Timer=" &amp; IF(VLOOKUP(B516,'INI DATA'!$C$3:$AF$100,4,FALSE)="","",VLOOKUP(B516,'INI DATA'!$C$3:$AF$100,4,FALSE)))</f>
        <v>Timer=16</v>
      </c>
      <c r="D538" s="65"/>
      <c r="E538" s="64"/>
      <c r="F538" s="7"/>
      <c r="G538" s="7"/>
      <c r="H538" s="7"/>
      <c r="I538" s="6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</row>
    <row r="539" spans="2:23" x14ac:dyDescent="0.2">
      <c r="B539" s="66">
        <f t="shared" si="8"/>
        <v>22</v>
      </c>
      <c r="C539" t="str">
        <f>IF(E516="","","PurgeDays=" &amp; IF(VLOOKUP(B516,'INI DATA'!$C$3:$AD$100,7,FALSE)&lt;&gt;"",VLOOKUP(B516,'INI DATA'!$C$3:$AD$100,26,FALSE),""))</f>
        <v>PurgeDays=</v>
      </c>
      <c r="D539" s="65"/>
      <c r="E539" s="64"/>
      <c r="F539" s="7"/>
      <c r="G539" s="7"/>
      <c r="H539" s="7"/>
      <c r="I539" s="6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</row>
    <row r="540" spans="2:23" x14ac:dyDescent="0.2">
      <c r="B540" s="66">
        <f t="shared" si="8"/>
        <v>23</v>
      </c>
      <c r="C540" t="str">
        <f>IF(E540="","","[DBTable" &amp; VLOOKUP(B540,'INI DATA'!$C$3:$AF$99,1,FALSE) &amp; "]")</f>
        <v>[DBTable23]</v>
      </c>
      <c r="D540" s="65"/>
      <c r="E540" s="64" t="str">
        <f>IF(VLOOKUP(B540,'INI DATA'!$C$3:$AD$100,5,FALSE)="","","used")</f>
        <v>used</v>
      </c>
      <c r="F540" s="7"/>
      <c r="G540" s="7"/>
      <c r="H540" s="7"/>
      <c r="I540" s="6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</row>
    <row r="541" spans="2:23" x14ac:dyDescent="0.2">
      <c r="B541" s="66">
        <f t="shared" si="8"/>
        <v>23</v>
      </c>
      <c r="C541" t="str">
        <f>IF(E540="","","Name=" &amp; IF(VLOOKUP(B540,'INI DATA'!$C$3:$AD$100,5,FALSE)="","",VLOOKUP(B540,'INI DATA'!$C$3:$AD$100,2,FALSE)&amp;"-"&amp;VLOOKUP(B540,'INI DATA'!$C$3:$AD$100,5,FALSE)))</f>
        <v>Name=Weather-x1</v>
      </c>
      <c r="D541" s="65"/>
      <c r="E541" s="64"/>
      <c r="F541" s="7"/>
      <c r="G541" s="7"/>
      <c r="H541" s="7"/>
      <c r="I541" s="6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</row>
    <row r="542" spans="2:23" x14ac:dyDescent="0.2">
      <c r="B542" s="66">
        <f t="shared" si="8"/>
        <v>23</v>
      </c>
      <c r="C542" t="str">
        <f>IF(E540="","","Data1=" &amp; IF(VLOOKUP(B540,'INI DATA'!$C$3:$AD$100,6,FALSE)="",0,VLOOKUP(B540,'INI DATA'!$C$3:$AD$100,6,FALSE)))</f>
        <v>Data1=0</v>
      </c>
      <c r="D542" s="65"/>
      <c r="E542" s="64"/>
      <c r="F542" s="7"/>
      <c r="G542" s="7"/>
      <c r="H542" s="7"/>
      <c r="I542" s="6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</row>
    <row r="543" spans="2:23" x14ac:dyDescent="0.2">
      <c r="B543" s="66">
        <f t="shared" si="8"/>
        <v>23</v>
      </c>
      <c r="C543" t="str">
        <f>IF(E540="","","Data1Label="&amp; IF(VLOOKUP(B540,'INI DATA'!$C$3:$AD$100,7,FALSE)&lt;&gt;"","""" &amp; VLOOKUP(B540,'INI DATA'!$C$3:$AD$100,7,FALSE)&amp;"""",""))</f>
        <v>Data1Label=</v>
      </c>
      <c r="D543" s="65"/>
      <c r="E543" s="64"/>
      <c r="F543" s="7"/>
      <c r="G543" s="7"/>
      <c r="H543" s="7"/>
      <c r="I543" s="6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</row>
    <row r="544" spans="2:23" x14ac:dyDescent="0.2">
      <c r="B544" s="66">
        <f t="shared" si="8"/>
        <v>23</v>
      </c>
      <c r="C544" t="str">
        <f>IF(E540="","","Data2=" &amp; IF(VLOOKUP(B540,'INI DATA'!$C$3:$AD$100,8,FALSE)="","",VLOOKUP(B540,'INI DATA'!$C$3:$AD$100,8,FALSE)))</f>
        <v>Data2=</v>
      </c>
      <c r="D544" s="65"/>
      <c r="E544" s="64"/>
      <c r="F544" s="7"/>
      <c r="G544" s="7"/>
      <c r="H544" s="7"/>
      <c r="I544" s="6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</row>
    <row r="545" spans="2:23" x14ac:dyDescent="0.2">
      <c r="B545" s="66">
        <f t="shared" si="8"/>
        <v>23</v>
      </c>
      <c r="C545" t="str">
        <f>IF(E540="","","Data2Label="&amp; IF(VLOOKUP(B540,'INI DATA'!$C$3:$AD$100,9,FALSE)&lt;&gt;"","""" &amp; VLOOKUP(B540,'INI DATA'!$C$3:$AD$100,9,FALSE)&amp;"""",""))</f>
        <v>Data2Label=</v>
      </c>
      <c r="D545" s="65"/>
      <c r="E545" s="64"/>
      <c r="F545" s="7"/>
      <c r="G545" s="7"/>
      <c r="H545" s="7"/>
      <c r="I545" s="6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</row>
    <row r="546" spans="2:23" x14ac:dyDescent="0.2">
      <c r="B546" s="66">
        <f t="shared" si="8"/>
        <v>23</v>
      </c>
      <c r="C546" t="str">
        <f>IF(E540="","","Data3=" &amp; IF(VLOOKUP(B540,'INI DATA'!$C$3:$AD$100,10,FALSE)="","",VLOOKUP(B540,'INI DATA'!$C$3:$AD$100,10,FALSE)))</f>
        <v>Data3=</v>
      </c>
      <c r="D546" s="65"/>
      <c r="E546" s="64"/>
      <c r="F546" s="7"/>
      <c r="G546" s="7"/>
      <c r="H546" s="7"/>
      <c r="I546" s="6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</row>
    <row r="547" spans="2:23" x14ac:dyDescent="0.2">
      <c r="B547" s="66">
        <f t="shared" si="8"/>
        <v>23</v>
      </c>
      <c r="C547" t="str">
        <f>IF(E540="","","Data3Label="&amp; IF(VLOOKUP(B540,'INI DATA'!$C$3:$AD$100,11,FALSE)&lt;&gt;"","""" &amp; VLOOKUP(B540,'INI DATA'!$C$3:$AD$100,11,FALSE)&amp;"""",""))</f>
        <v>Data3Label=</v>
      </c>
      <c r="D547" s="65"/>
      <c r="E547" s="64"/>
      <c r="F547" s="7"/>
      <c r="G547" s="7"/>
      <c r="H547" s="7"/>
      <c r="I547" s="6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</row>
    <row r="548" spans="2:23" x14ac:dyDescent="0.2">
      <c r="B548" s="66">
        <f t="shared" si="8"/>
        <v>23</v>
      </c>
      <c r="C548" t="str">
        <f>IF(E540="","","Data4=" &amp; IF(VLOOKUP(B540,'INI DATA'!$C$3:$AD$100,12,FALSE)="","",VLOOKUP(B540,'INI DATA'!$C$3:$AD$100,12,FALSE)))</f>
        <v>Data4=</v>
      </c>
      <c r="D548" s="65"/>
      <c r="E548" s="64"/>
      <c r="F548" s="7"/>
      <c r="G548" s="7"/>
      <c r="H548" s="7"/>
      <c r="I548" s="6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</row>
    <row r="549" spans="2:23" x14ac:dyDescent="0.2">
      <c r="B549" s="66">
        <f t="shared" si="8"/>
        <v>23</v>
      </c>
      <c r="C549" t="str">
        <f>IF(E540="","","Data4Label="&amp; IF(VLOOKUP(B540,'INI DATA'!$C$3:$AD$100,13,FALSE)&lt;&gt;"","""" &amp; VLOOKUP(B540,'INI DATA'!$C$3:$AD$100,13,FALSE)&amp;"""",""))</f>
        <v>Data4Label=</v>
      </c>
      <c r="D549" s="65"/>
      <c r="E549" s="64"/>
      <c r="F549" s="7"/>
      <c r="G549" s="7"/>
      <c r="H549" s="7"/>
      <c r="I549" s="6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</row>
    <row r="550" spans="2:23" x14ac:dyDescent="0.2">
      <c r="B550" s="66">
        <f t="shared" si="8"/>
        <v>23</v>
      </c>
      <c r="C550" t="str">
        <f>IF(E540="","","Data5=" &amp; IF(VLOOKUP(B540,'INI DATA'!$C$3:$AD$100,14,FALSE)="","",VLOOKUP(B540,'INI DATA'!$C$3:$AD$100,14,FALSE)))</f>
        <v>Data5=</v>
      </c>
      <c r="D550" s="65"/>
      <c r="E550" s="64"/>
      <c r="F550" s="7"/>
      <c r="G550" s="7"/>
      <c r="H550" s="7"/>
      <c r="I550" s="6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</row>
    <row r="551" spans="2:23" x14ac:dyDescent="0.2">
      <c r="B551" s="66">
        <f t="shared" si="8"/>
        <v>23</v>
      </c>
      <c r="C551" t="str">
        <f>IF(E540="","","Data5Label="&amp; IF(VLOOKUP(B540,'INI DATA'!$C$3:$AD$100,15,FALSE)&lt;&gt;"","""" &amp; VLOOKUP(B540,'INI DATA'!$C$3:$AD$100,15,FALSE)&amp;"""",""))</f>
        <v>Data5Label=</v>
      </c>
      <c r="D551" s="65"/>
      <c r="E551" s="64"/>
      <c r="F551" s="7"/>
      <c r="G551" s="7"/>
      <c r="H551" s="7"/>
      <c r="I551" s="6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</row>
    <row r="552" spans="2:23" x14ac:dyDescent="0.2">
      <c r="B552" s="66">
        <f t="shared" si="8"/>
        <v>23</v>
      </c>
      <c r="C552" t="str">
        <f>IF(E540="","","Data6=" &amp; IF(VLOOKUP(B540,'INI DATA'!$C$3:$AD$100,16,FALSE)="","",VLOOKUP(B540,'INI DATA'!$C$3:$AD$100,16,FALSE)))</f>
        <v>Data6=</v>
      </c>
      <c r="D552" s="65"/>
      <c r="E552" s="64"/>
      <c r="F552" s="7"/>
      <c r="G552" s="7"/>
      <c r="H552" s="7"/>
      <c r="I552" s="6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</row>
    <row r="553" spans="2:23" x14ac:dyDescent="0.2">
      <c r="B553" s="66">
        <f t="shared" si="8"/>
        <v>23</v>
      </c>
      <c r="C553" t="str">
        <f>IF(E540="","","Data6Label="&amp; IF(VLOOKUP(B540,'INI DATA'!$C$3:$AD$100,17,FALSE)&lt;&gt;"","""" &amp; VLOOKUP(B540,'INI DATA'!$C$3:$AD$100,17,FALSE)&amp;"""",""))</f>
        <v>Data6Label=</v>
      </c>
      <c r="D553" s="65"/>
      <c r="E553" s="64"/>
      <c r="F553" s="7"/>
      <c r="G553" s="7"/>
      <c r="H553" s="7"/>
      <c r="I553" s="6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</row>
    <row r="554" spans="2:23" x14ac:dyDescent="0.2">
      <c r="B554" s="66">
        <f t="shared" si="8"/>
        <v>23</v>
      </c>
      <c r="C554" t="str">
        <f>IF(E540="","","Data7=" &amp; IF(VLOOKUP(B542,'INI DATA'!$C$3:$AD$100,18,FALSE)="","",VLOOKUP(B542,'INI DATA'!$C$3:$AD$100,18,FALSE)))</f>
        <v>Data7=</v>
      </c>
      <c r="D554" s="65"/>
      <c r="E554" s="64"/>
      <c r="F554" s="7"/>
      <c r="G554" s="7"/>
      <c r="H554" s="7"/>
      <c r="I554" s="6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</row>
    <row r="555" spans="2:23" x14ac:dyDescent="0.2">
      <c r="B555" s="66">
        <f t="shared" si="8"/>
        <v>23</v>
      </c>
      <c r="C555" t="str">
        <f>IF(E540="","","Data7Label="&amp; IF(VLOOKUP(B540,'INI DATA'!$C$3:$AD$100,19,FALSE)&lt;&gt;"","""" &amp; VLOOKUP(B540,'INI DATA'!$C$3:$AD$100,19,FALSE)&amp;"""",""))</f>
        <v>Data7Label=</v>
      </c>
      <c r="D555" s="65"/>
      <c r="E555" s="64"/>
      <c r="F555" s="7"/>
      <c r="G555" s="7"/>
      <c r="H555" s="7"/>
      <c r="I555" s="6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</row>
    <row r="556" spans="2:23" x14ac:dyDescent="0.2">
      <c r="B556" s="66">
        <f t="shared" si="8"/>
        <v>23</v>
      </c>
      <c r="C556" t="str">
        <f>IF(E540="","","Data8=" &amp; IF(VLOOKUP(B542,'INI DATA'!$C$3:$AD$100,20,FALSE)="","",VLOOKUP(B542,'INI DATA'!$C$3:$AD$100,20,FALSE)))</f>
        <v>Data8=</v>
      </c>
      <c r="D556" s="65"/>
      <c r="E556" s="64"/>
      <c r="F556" s="7"/>
      <c r="G556" s="7"/>
      <c r="H556" s="7"/>
      <c r="I556" s="6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</row>
    <row r="557" spans="2:23" x14ac:dyDescent="0.2">
      <c r="B557" s="66">
        <f t="shared" si="8"/>
        <v>23</v>
      </c>
      <c r="C557" t="str">
        <f>IF(E540="","","Data8Label="&amp; IF(VLOOKUP(B540,'INI DATA'!$C$3:$AD$100,21,FALSE)&lt;&gt;"","""" &amp; VLOOKUP(B540,'INI DATA'!$C$3:$AD$100,21,FALSE)&amp;"""",""))</f>
        <v>Data8Label=</v>
      </c>
      <c r="D557" s="65"/>
      <c r="E557" s="64"/>
      <c r="F557" s="7"/>
      <c r="G557" s="7"/>
      <c r="H557" s="7"/>
      <c r="I557" s="6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</row>
    <row r="558" spans="2:23" x14ac:dyDescent="0.2">
      <c r="B558" s="66">
        <f t="shared" si="8"/>
        <v>23</v>
      </c>
      <c r="C558" t="str">
        <f>IF(E540="","","Data9=" &amp; IF(VLOOKUP(B542,'INI DATA'!$C$3:$AD$100,22,FALSE)="","",VLOOKUP(B542,'INI DATA'!$C$3:$AD$100,22,FALSE)))</f>
        <v>Data9=</v>
      </c>
      <c r="D558" s="65"/>
      <c r="E558" s="64"/>
      <c r="F558" s="7"/>
      <c r="G558" s="7"/>
      <c r="H558" s="7"/>
      <c r="I558" s="6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</row>
    <row r="559" spans="2:23" x14ac:dyDescent="0.2">
      <c r="B559" s="66">
        <f t="shared" si="8"/>
        <v>23</v>
      </c>
      <c r="C559" t="str">
        <f>IF(E540="","","Data9Label="&amp; IF(VLOOKUP(B540,'INI DATA'!$C$3:$AD$100,23,FALSE)&lt;&gt;"","""" &amp; VLOOKUP(B540,'INI DATA'!$C$3:$AD$100,23,FALSE)&amp;"""",""))</f>
        <v>Data9Label=</v>
      </c>
      <c r="D559" s="65"/>
      <c r="E559" s="64"/>
      <c r="F559" s="7"/>
      <c r="G559" s="7"/>
      <c r="H559" s="7"/>
      <c r="I559" s="6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</row>
    <row r="560" spans="2:23" x14ac:dyDescent="0.2">
      <c r="B560" s="66">
        <f t="shared" si="8"/>
        <v>23</v>
      </c>
      <c r="C560" t="str">
        <f>IF(E540="","","Data10=" &amp; IF(VLOOKUP(B542,'INI DATA'!$C$3:$AD$100,24,FALSE)="","",VLOOKUP(B542,'INI DATA'!$C$3:$AD$100,24,FALSE)))</f>
        <v>Data10=</v>
      </c>
      <c r="D560" s="65"/>
      <c r="E560" s="64"/>
      <c r="F560" s="7"/>
      <c r="G560" s="7"/>
      <c r="H560" s="7"/>
      <c r="I560" s="6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</row>
    <row r="561" spans="2:23" x14ac:dyDescent="0.2">
      <c r="B561" s="66">
        <f t="shared" si="8"/>
        <v>23</v>
      </c>
      <c r="C561" t="str">
        <f>IF(E540="","","Data10Label="&amp; IF(VLOOKUP(B540,'INI DATA'!$C$3:$AD$100,25,FALSE)&lt;&gt;"","""" &amp; VLOOKUP(B540,'INI DATA'!$C$3:$AD$100,25,FALSE)&amp;"""",""))</f>
        <v>Data10Label=</v>
      </c>
      <c r="D561" s="65"/>
      <c r="E561" s="64"/>
      <c r="F561" s="7"/>
      <c r="G561" s="7"/>
      <c r="H561" s="7"/>
      <c r="I561" s="6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</row>
    <row r="562" spans="2:23" x14ac:dyDescent="0.2">
      <c r="B562" s="66">
        <f t="shared" si="8"/>
        <v>23</v>
      </c>
      <c r="C562" t="str">
        <f>IF(E540="","","Timer=" &amp; IF(VLOOKUP(B540,'INI DATA'!$C$3:$AF$100,4,FALSE)="","",VLOOKUP(B540,'INI DATA'!$C$3:$AF$100,4,FALSE)))</f>
        <v>Timer=</v>
      </c>
      <c r="D562" s="65"/>
      <c r="E562" s="64"/>
      <c r="F562" s="7"/>
      <c r="G562" s="7"/>
      <c r="H562" s="7"/>
      <c r="I562" s="6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</row>
    <row r="563" spans="2:23" x14ac:dyDescent="0.2">
      <c r="B563" s="66">
        <f t="shared" ref="B563:B626" si="9">IF((ROW()/24)&lt;&gt;ROUND(ROW()/24,0),ROUND(ROW()/24,0),ROW()/24)</f>
        <v>23</v>
      </c>
      <c r="C563" t="str">
        <f>IF(E540="","","PurgeDays=" &amp; IF(VLOOKUP(B540,'INI DATA'!$C$3:$AD$100,7,FALSE)&lt;&gt;"",VLOOKUP(B540,'INI DATA'!$C$3:$AD$100,26,FALSE),""))</f>
        <v>PurgeDays=</v>
      </c>
      <c r="D563" s="65"/>
      <c r="E563" s="64"/>
      <c r="F563" s="7"/>
      <c r="G563" s="7"/>
      <c r="H563" s="7"/>
      <c r="I563" s="6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</row>
    <row r="564" spans="2:23" x14ac:dyDescent="0.2">
      <c r="B564" s="66">
        <f t="shared" si="9"/>
        <v>24</v>
      </c>
      <c r="C564" t="str">
        <f>IF(E564="","","[DBTable" &amp; VLOOKUP(B564,'INI DATA'!$C$3:$AF$99,1,FALSE) &amp; "]")</f>
        <v>[DBTable24]</v>
      </c>
      <c r="D564" s="65"/>
      <c r="E564" s="64" t="str">
        <f>IF(VLOOKUP(B564,'INI DATA'!$C$3:$AD$100,5,FALSE)="","","used")</f>
        <v>used</v>
      </c>
      <c r="F564" s="7"/>
      <c r="G564" s="7"/>
      <c r="H564" s="7"/>
      <c r="I564" s="6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</row>
    <row r="565" spans="2:23" x14ac:dyDescent="0.2">
      <c r="B565" s="66">
        <f t="shared" si="9"/>
        <v>24</v>
      </c>
      <c r="C565" t="str">
        <f>IF(E564="","","Name=" &amp; IF(VLOOKUP(B564,'INI DATA'!$C$3:$AD$100,5,FALSE)="","",VLOOKUP(B564,'INI DATA'!$C$3:$AD$100,2,FALSE)&amp;"-"&amp;VLOOKUP(B564,'INI DATA'!$C$3:$AD$100,5,FALSE)))</f>
        <v>Name=Counter-Frontdoor</v>
      </c>
      <c r="D565" s="65"/>
      <c r="E565" s="64"/>
      <c r="F565" s="7"/>
      <c r="G565" s="7"/>
      <c r="H565" s="7"/>
      <c r="I565" s="6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</row>
    <row r="566" spans="2:23" x14ac:dyDescent="0.2">
      <c r="B566" s="66">
        <f t="shared" si="9"/>
        <v>24</v>
      </c>
      <c r="C566" t="str">
        <f>IF(E564="","","Data1=" &amp; IF(VLOOKUP(B564,'INI DATA'!$C$3:$AD$100,6,FALSE)="",0,VLOOKUP(B564,'INI DATA'!$C$3:$AD$100,6,FALSE)))</f>
        <v>Data1=1</v>
      </c>
      <c r="D566" s="65"/>
      <c r="E566" s="64"/>
      <c r="F566" s="7"/>
      <c r="G566" s="7"/>
      <c r="H566" s="7"/>
      <c r="I566" s="6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</row>
    <row r="567" spans="2:23" x14ac:dyDescent="0.2">
      <c r="B567" s="66">
        <f t="shared" si="9"/>
        <v>24</v>
      </c>
      <c r="C567" t="str">
        <f>IF(E564="","","Data1Label="&amp; IF(VLOOKUP(B564,'INI DATA'!$C$3:$AD$100,7,FALSE)&lt;&gt;"","""" &amp; VLOOKUP(B564,'INI DATA'!$C$3:$AD$100,7,FALSE)&amp;"""",""))</f>
        <v>Data1Label="Frontdoor"</v>
      </c>
      <c r="D567" s="65"/>
      <c r="E567" s="64"/>
      <c r="F567" s="7"/>
      <c r="G567" s="7"/>
      <c r="H567" s="7"/>
      <c r="I567" s="6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</row>
    <row r="568" spans="2:23" x14ac:dyDescent="0.2">
      <c r="B568" s="66">
        <f t="shared" si="9"/>
        <v>24</v>
      </c>
      <c r="C568" t="str">
        <f>IF(E564="","","Data2=" &amp; IF(VLOOKUP(B564,'INI DATA'!$C$3:$AD$100,8,FALSE)="","",VLOOKUP(B564,'INI DATA'!$C$3:$AD$100,8,FALSE)))</f>
        <v>Data2=</v>
      </c>
      <c r="D568" s="65"/>
      <c r="E568" s="64"/>
      <c r="F568" s="7"/>
      <c r="G568" s="7"/>
      <c r="H568" s="7"/>
      <c r="I568" s="6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</row>
    <row r="569" spans="2:23" x14ac:dyDescent="0.2">
      <c r="B569" s="66">
        <f t="shared" si="9"/>
        <v>24</v>
      </c>
      <c r="C569" t="str">
        <f>IF(E564="","","Data2Label="&amp; IF(VLOOKUP(B564,'INI DATA'!$C$3:$AD$100,9,FALSE)&lt;&gt;"","""" &amp; VLOOKUP(B564,'INI DATA'!$C$3:$AD$100,9,FALSE)&amp;"""",""))</f>
        <v>Data2Label=</v>
      </c>
      <c r="D569" s="65"/>
      <c r="E569" s="64"/>
      <c r="F569" s="7"/>
      <c r="G569" s="7"/>
      <c r="H569" s="7"/>
      <c r="I569" s="6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</row>
    <row r="570" spans="2:23" x14ac:dyDescent="0.2">
      <c r="B570" s="66">
        <f t="shared" si="9"/>
        <v>24</v>
      </c>
      <c r="C570" t="str">
        <f>IF(E564="","","Data3=" &amp; IF(VLOOKUP(B564,'INI DATA'!$C$3:$AD$100,10,FALSE)="","",VLOOKUP(B564,'INI DATA'!$C$3:$AD$100,10,FALSE)))</f>
        <v>Data3=</v>
      </c>
      <c r="D570" s="65"/>
      <c r="E570" s="64"/>
      <c r="F570" s="7"/>
      <c r="G570" s="7"/>
      <c r="H570" s="7"/>
      <c r="I570" s="6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</row>
    <row r="571" spans="2:23" x14ac:dyDescent="0.2">
      <c r="B571" s="66">
        <f t="shared" si="9"/>
        <v>24</v>
      </c>
      <c r="C571" t="str">
        <f>IF(E564="","","Data3Label="&amp; IF(VLOOKUP(B564,'INI DATA'!$C$3:$AD$100,11,FALSE)&lt;&gt;"","""" &amp; VLOOKUP(B564,'INI DATA'!$C$3:$AD$100,11,FALSE)&amp;"""",""))</f>
        <v>Data3Label=</v>
      </c>
      <c r="D571" s="65"/>
      <c r="E571" s="64"/>
      <c r="F571" s="7"/>
      <c r="G571" s="7"/>
      <c r="H571" s="7"/>
      <c r="I571" s="6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</row>
    <row r="572" spans="2:23" x14ac:dyDescent="0.2">
      <c r="B572" s="66">
        <f t="shared" si="9"/>
        <v>24</v>
      </c>
      <c r="C572" t="str">
        <f>IF(E564="","","Data4=" &amp; IF(VLOOKUP(B564,'INI DATA'!$C$3:$AD$100,12,FALSE)="","",VLOOKUP(B564,'INI DATA'!$C$3:$AD$100,12,FALSE)))</f>
        <v>Data4=</v>
      </c>
      <c r="D572" s="65"/>
      <c r="E572" s="64"/>
      <c r="F572" s="7"/>
      <c r="G572" s="7"/>
      <c r="H572" s="7"/>
      <c r="I572" s="6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</row>
    <row r="573" spans="2:23" x14ac:dyDescent="0.2">
      <c r="B573" s="66">
        <f t="shared" si="9"/>
        <v>24</v>
      </c>
      <c r="C573" t="str">
        <f>IF(E564="","","Data4Label="&amp; IF(VLOOKUP(B564,'INI DATA'!$C$3:$AD$100,13,FALSE)&lt;&gt;"","""" &amp; VLOOKUP(B564,'INI DATA'!$C$3:$AD$100,13,FALSE)&amp;"""",""))</f>
        <v>Data4Label=</v>
      </c>
      <c r="D573" s="65"/>
      <c r="E573" s="64"/>
      <c r="F573" s="7"/>
      <c r="G573" s="7"/>
      <c r="H573" s="7"/>
      <c r="I573" s="6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</row>
    <row r="574" spans="2:23" x14ac:dyDescent="0.2">
      <c r="B574" s="66">
        <f t="shared" si="9"/>
        <v>24</v>
      </c>
      <c r="C574" t="str">
        <f>IF(E564="","","Data5=" &amp; IF(VLOOKUP(B564,'INI DATA'!$C$3:$AD$100,14,FALSE)="","",VLOOKUP(B564,'INI DATA'!$C$3:$AD$100,14,FALSE)))</f>
        <v>Data5=</v>
      </c>
      <c r="D574" s="65"/>
      <c r="E574" s="64"/>
      <c r="F574" s="7"/>
      <c r="G574" s="7"/>
      <c r="H574" s="7"/>
      <c r="I574" s="6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</row>
    <row r="575" spans="2:23" x14ac:dyDescent="0.2">
      <c r="B575" s="66">
        <f t="shared" si="9"/>
        <v>24</v>
      </c>
      <c r="C575" t="str">
        <f>IF(E564="","","Data5Label="&amp; IF(VLOOKUP(B564,'INI DATA'!$C$3:$AD$100,15,FALSE)&lt;&gt;"","""" &amp; VLOOKUP(B564,'INI DATA'!$C$3:$AD$100,15,FALSE)&amp;"""",""))</f>
        <v>Data5Label=</v>
      </c>
      <c r="D575" s="65"/>
      <c r="E575" s="64"/>
      <c r="F575" s="7"/>
      <c r="G575" s="7"/>
      <c r="H575" s="7"/>
      <c r="I575" s="6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</row>
    <row r="576" spans="2:23" x14ac:dyDescent="0.2">
      <c r="B576" s="66">
        <f t="shared" si="9"/>
        <v>24</v>
      </c>
      <c r="C576" t="str">
        <f>IF(E564="","","Data6=" &amp; IF(VLOOKUP(B564,'INI DATA'!$C$3:$AD$100,16,FALSE)="","",VLOOKUP(B564,'INI DATA'!$C$3:$AD$100,16,FALSE)))</f>
        <v>Data6=</v>
      </c>
      <c r="D576" s="65"/>
      <c r="E576" s="64"/>
      <c r="F576" s="7"/>
      <c r="G576" s="7"/>
      <c r="H576" s="7"/>
      <c r="I576" s="6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</row>
    <row r="577" spans="2:23" x14ac:dyDescent="0.2">
      <c r="B577" s="66">
        <f t="shared" si="9"/>
        <v>24</v>
      </c>
      <c r="C577" t="str">
        <f>IF(E564="","","Data6Label="&amp; IF(VLOOKUP(B564,'INI DATA'!$C$3:$AD$100,17,FALSE)&lt;&gt;"","""" &amp; VLOOKUP(B564,'INI DATA'!$C$3:$AD$100,17,FALSE)&amp;"""",""))</f>
        <v>Data6Label=</v>
      </c>
      <c r="D577" s="65"/>
      <c r="E577" s="64"/>
      <c r="F577" s="7"/>
      <c r="G577" s="7"/>
      <c r="H577" s="7"/>
      <c r="I577" s="6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</row>
    <row r="578" spans="2:23" x14ac:dyDescent="0.2">
      <c r="B578" s="66">
        <f t="shared" si="9"/>
        <v>24</v>
      </c>
      <c r="C578" t="str">
        <f>IF(E564="","","Data7=" &amp; IF(VLOOKUP(B566,'INI DATA'!$C$3:$AD$100,18,FALSE)="","",VLOOKUP(B566,'INI DATA'!$C$3:$AD$100,18,FALSE)))</f>
        <v>Data7=</v>
      </c>
      <c r="D578" s="65"/>
      <c r="E578" s="64"/>
      <c r="F578" s="7"/>
      <c r="G578" s="7"/>
      <c r="H578" s="7"/>
      <c r="I578" s="6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</row>
    <row r="579" spans="2:23" x14ac:dyDescent="0.2">
      <c r="B579" s="66">
        <f t="shared" si="9"/>
        <v>24</v>
      </c>
      <c r="C579" t="str">
        <f>IF(E564="","","Data7Label="&amp; IF(VLOOKUP(B564,'INI DATA'!$C$3:$AD$100,19,FALSE)&lt;&gt;"","""" &amp; VLOOKUP(B564,'INI DATA'!$C$3:$AD$100,19,FALSE)&amp;"""",""))</f>
        <v>Data7Label=</v>
      </c>
      <c r="D579" s="65"/>
      <c r="E579" s="64"/>
      <c r="F579" s="7"/>
      <c r="G579" s="7"/>
      <c r="H579" s="7"/>
      <c r="I579" s="6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</row>
    <row r="580" spans="2:23" x14ac:dyDescent="0.2">
      <c r="B580" s="66">
        <f t="shared" si="9"/>
        <v>24</v>
      </c>
      <c r="C580" t="str">
        <f>IF(E564="","","Data8=" &amp; IF(VLOOKUP(B566,'INI DATA'!$C$3:$AD$100,20,FALSE)="","",VLOOKUP(B566,'INI DATA'!$C$3:$AD$100,20,FALSE)))</f>
        <v>Data8=</v>
      </c>
      <c r="D580" s="65"/>
      <c r="E580" s="64"/>
      <c r="F580" s="7"/>
      <c r="G580" s="7"/>
      <c r="H580" s="7"/>
      <c r="I580" s="6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</row>
    <row r="581" spans="2:23" x14ac:dyDescent="0.2">
      <c r="B581" s="66">
        <f t="shared" si="9"/>
        <v>24</v>
      </c>
      <c r="C581" t="str">
        <f>IF(E564="","","Data8Label="&amp; IF(VLOOKUP(B564,'INI DATA'!$C$3:$AD$100,21,FALSE)&lt;&gt;"","""" &amp; VLOOKUP(B564,'INI DATA'!$C$3:$AD$100,21,FALSE)&amp;"""",""))</f>
        <v>Data8Label=</v>
      </c>
      <c r="D581" s="65"/>
      <c r="E581" s="64"/>
      <c r="F581" s="7"/>
      <c r="G581" s="7"/>
      <c r="H581" s="7"/>
      <c r="I581" s="6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</row>
    <row r="582" spans="2:23" x14ac:dyDescent="0.2">
      <c r="B582" s="66">
        <f t="shared" si="9"/>
        <v>24</v>
      </c>
      <c r="C582" t="str">
        <f>IF(E564="","","Data9=" &amp; IF(VLOOKUP(B566,'INI DATA'!$C$3:$AD$100,22,FALSE)="","",VLOOKUP(B566,'INI DATA'!$C$3:$AD$100,22,FALSE)))</f>
        <v>Data9=</v>
      </c>
      <c r="D582" s="65"/>
      <c r="E582" s="64"/>
      <c r="F582" s="7"/>
      <c r="G582" s="7"/>
      <c r="H582" s="7"/>
      <c r="I582" s="6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</row>
    <row r="583" spans="2:23" x14ac:dyDescent="0.2">
      <c r="B583" s="66">
        <f t="shared" si="9"/>
        <v>24</v>
      </c>
      <c r="C583" t="str">
        <f>IF(E564="","","Data9Label="&amp; IF(VLOOKUP(B564,'INI DATA'!$C$3:$AD$100,23,FALSE)&lt;&gt;"","""" &amp; VLOOKUP(B564,'INI DATA'!$C$3:$AD$100,23,FALSE)&amp;"""",""))</f>
        <v>Data9Label=</v>
      </c>
      <c r="D583" s="65"/>
      <c r="E583" s="64"/>
      <c r="F583" s="7"/>
      <c r="G583" s="7"/>
      <c r="H583" s="7"/>
      <c r="I583" s="6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</row>
    <row r="584" spans="2:23" x14ac:dyDescent="0.2">
      <c r="B584" s="66">
        <f t="shared" si="9"/>
        <v>24</v>
      </c>
      <c r="C584" t="str">
        <f>IF(E564="","","Data10=" &amp; IF(VLOOKUP(B566,'INI DATA'!$C$3:$AD$100,24,FALSE)="","",VLOOKUP(B566,'INI DATA'!$C$3:$AD$100,24,FALSE)))</f>
        <v>Data10=</v>
      </c>
      <c r="D584" s="65"/>
      <c r="E584" s="64"/>
      <c r="F584" s="7"/>
      <c r="G584" s="7"/>
      <c r="H584" s="7"/>
      <c r="I584" s="6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</row>
    <row r="585" spans="2:23" x14ac:dyDescent="0.2">
      <c r="B585" s="66">
        <f t="shared" si="9"/>
        <v>24</v>
      </c>
      <c r="C585" t="str">
        <f>IF(E564="","","Data10Label="&amp; IF(VLOOKUP(B564,'INI DATA'!$C$3:$AD$100,25,FALSE)&lt;&gt;"","""" &amp; VLOOKUP(B564,'INI DATA'!$C$3:$AD$100,25,FALSE)&amp;"""",""))</f>
        <v>Data10Label=</v>
      </c>
      <c r="D585" s="65"/>
      <c r="E585" s="64"/>
      <c r="F585" s="7"/>
      <c r="G585" s="7"/>
      <c r="H585" s="7"/>
      <c r="I585" s="6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</row>
    <row r="586" spans="2:23" x14ac:dyDescent="0.2">
      <c r="B586" s="66">
        <f t="shared" si="9"/>
        <v>24</v>
      </c>
      <c r="C586" t="str">
        <f>IF(E564="","","Timer=" &amp; IF(VLOOKUP(B564,'INI DATA'!$C$3:$AF$100,4,FALSE)="","",VLOOKUP(B564,'INI DATA'!$C$3:$AF$100,4,FALSE)))</f>
        <v>Timer=</v>
      </c>
      <c r="D586" s="65"/>
      <c r="E586" s="64"/>
      <c r="F586" s="7"/>
      <c r="G586" s="7"/>
      <c r="H586" s="7"/>
      <c r="I586" s="6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</row>
    <row r="587" spans="2:23" x14ac:dyDescent="0.2">
      <c r="B587" s="66">
        <f t="shared" si="9"/>
        <v>24</v>
      </c>
      <c r="C587" t="str">
        <f>IF(E564="","","PurgeDays=" &amp; IF(VLOOKUP(B564,'INI DATA'!$C$3:$AD$100,7,FALSE)&lt;&gt;"",VLOOKUP(B564,'INI DATA'!$C$3:$AD$100,26,FALSE),""))</f>
        <v>PurgeDays=</v>
      </c>
      <c r="D587" s="65"/>
      <c r="E587" s="64"/>
      <c r="F587" s="7"/>
      <c r="G587" s="7"/>
      <c r="H587" s="7"/>
      <c r="I587" s="6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</row>
    <row r="588" spans="2:23" x14ac:dyDescent="0.2">
      <c r="B588" s="66">
        <f t="shared" si="9"/>
        <v>25</v>
      </c>
      <c r="C588" t="str">
        <f>IF(E588="","","[DBTable" &amp; VLOOKUP(B588,'INI DATA'!$C$3:$AF$99,1,FALSE) &amp; "]")</f>
        <v>[DBTable25]</v>
      </c>
      <c r="D588" s="65"/>
      <c r="E588" s="64" t="str">
        <f>IF(VLOOKUP(B588,'INI DATA'!$C$3:$AD$100,5,FALSE)="","","used")</f>
        <v>used</v>
      </c>
      <c r="F588" s="7"/>
      <c r="G588" s="7"/>
      <c r="H588" s="7"/>
      <c r="I588" s="6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</row>
    <row r="589" spans="2:23" x14ac:dyDescent="0.2">
      <c r="B589" s="66">
        <f t="shared" si="9"/>
        <v>25</v>
      </c>
      <c r="C589" t="str">
        <f>IF(E588="","","Name=" &amp; IF(VLOOKUP(B588,'INI DATA'!$C$3:$AD$100,5,FALSE)="","",VLOOKUP(B588,'INI DATA'!$C$3:$AD$100,2,FALSE)&amp;"-"&amp;VLOOKUP(B588,'INI DATA'!$C$3:$AD$100,5,FALSE)))</f>
        <v>Name=Counter-Backdoor</v>
      </c>
      <c r="D589" s="65"/>
      <c r="E589" s="64"/>
      <c r="F589" s="7"/>
      <c r="G589" s="7"/>
      <c r="H589" s="7"/>
      <c r="I589" s="6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</row>
    <row r="590" spans="2:23" x14ac:dyDescent="0.2">
      <c r="B590" s="66">
        <f t="shared" si="9"/>
        <v>25</v>
      </c>
      <c r="C590" t="str">
        <f>IF(E588="","","Data1=" &amp; IF(VLOOKUP(B588,'INI DATA'!$C$3:$AD$100,6,FALSE)="",0,VLOOKUP(B588,'INI DATA'!$C$3:$AD$100,6,FALSE)))</f>
        <v>Data1=1</v>
      </c>
      <c r="D590" s="65"/>
      <c r="E590" s="64"/>
      <c r="F590" s="7"/>
      <c r="G590" s="7"/>
      <c r="H590" s="7"/>
      <c r="I590" s="6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</row>
    <row r="591" spans="2:23" x14ac:dyDescent="0.2">
      <c r="B591" s="66">
        <f t="shared" si="9"/>
        <v>25</v>
      </c>
      <c r="C591" t="str">
        <f>IF(E588="","","Data1Label="&amp; IF(VLOOKUP(B588,'INI DATA'!$C$3:$AD$100,7,FALSE)&lt;&gt;"","""" &amp; VLOOKUP(B588,'INI DATA'!$C$3:$AD$100,7,FALSE)&amp;"""",""))</f>
        <v>Data1Label="Backdoor"</v>
      </c>
      <c r="D591" s="65"/>
      <c r="E591" s="64"/>
      <c r="F591" s="7"/>
      <c r="G591" s="7"/>
      <c r="H591" s="7"/>
      <c r="I591" s="6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</row>
    <row r="592" spans="2:23" x14ac:dyDescent="0.2">
      <c r="B592" s="66">
        <f t="shared" si="9"/>
        <v>25</v>
      </c>
      <c r="C592" t="str">
        <f>IF(E588="","","Data2=" &amp; IF(VLOOKUP(B588,'INI DATA'!$C$3:$AD$100,8,FALSE)="","",VLOOKUP(B588,'INI DATA'!$C$3:$AD$100,8,FALSE)))</f>
        <v>Data2=</v>
      </c>
      <c r="D592" s="65"/>
      <c r="E592" s="64"/>
      <c r="F592" s="7"/>
      <c r="G592" s="7"/>
      <c r="H592" s="7"/>
      <c r="I592" s="6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</row>
    <row r="593" spans="2:23" x14ac:dyDescent="0.2">
      <c r="B593" s="66">
        <f t="shared" si="9"/>
        <v>25</v>
      </c>
      <c r="C593" t="str">
        <f>IF(E588="","","Data2Label="&amp; IF(VLOOKUP(B588,'INI DATA'!$C$3:$AD$100,9,FALSE)&lt;&gt;"","""" &amp; VLOOKUP(B588,'INI DATA'!$C$3:$AD$100,9,FALSE)&amp;"""",""))</f>
        <v>Data2Label=</v>
      </c>
      <c r="D593" s="65"/>
      <c r="E593" s="64"/>
      <c r="F593" s="7"/>
      <c r="G593" s="7"/>
      <c r="H593" s="7"/>
      <c r="I593" s="6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</row>
    <row r="594" spans="2:23" x14ac:dyDescent="0.2">
      <c r="B594" s="66">
        <f t="shared" si="9"/>
        <v>25</v>
      </c>
      <c r="C594" t="str">
        <f>IF(E588="","","Data3=" &amp; IF(VLOOKUP(B588,'INI DATA'!$C$3:$AD$100,10,FALSE)="","",VLOOKUP(B588,'INI DATA'!$C$3:$AD$100,10,FALSE)))</f>
        <v>Data3=</v>
      </c>
      <c r="D594" s="65"/>
      <c r="E594" s="64"/>
      <c r="F594" s="7"/>
      <c r="G594" s="7"/>
      <c r="H594" s="7"/>
      <c r="I594" s="6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</row>
    <row r="595" spans="2:23" x14ac:dyDescent="0.2">
      <c r="B595" s="66">
        <f t="shared" si="9"/>
        <v>25</v>
      </c>
      <c r="C595" t="str">
        <f>IF(E588="","","Data3Label="&amp; IF(VLOOKUP(B588,'INI DATA'!$C$3:$AD$100,11,FALSE)&lt;&gt;"","""" &amp; VLOOKUP(B588,'INI DATA'!$C$3:$AD$100,11,FALSE)&amp;"""",""))</f>
        <v>Data3Label=</v>
      </c>
      <c r="D595" s="65"/>
      <c r="E595" s="64"/>
      <c r="F595" s="7"/>
      <c r="G595" s="7"/>
      <c r="H595" s="7"/>
      <c r="I595" s="6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</row>
    <row r="596" spans="2:23" x14ac:dyDescent="0.2">
      <c r="B596" s="66">
        <f t="shared" si="9"/>
        <v>25</v>
      </c>
      <c r="C596" t="str">
        <f>IF(E588="","","Data4=" &amp; IF(VLOOKUP(B588,'INI DATA'!$C$3:$AD$100,12,FALSE)="","",VLOOKUP(B588,'INI DATA'!$C$3:$AD$100,12,FALSE)))</f>
        <v>Data4=</v>
      </c>
      <c r="D596" s="65"/>
      <c r="E596" s="64"/>
      <c r="F596" s="7"/>
      <c r="G596" s="7"/>
      <c r="H596" s="7"/>
      <c r="I596" s="6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</row>
    <row r="597" spans="2:23" x14ac:dyDescent="0.2">
      <c r="B597" s="66">
        <f t="shared" si="9"/>
        <v>25</v>
      </c>
      <c r="C597" t="str">
        <f>IF(E588="","","Data4Label="&amp; IF(VLOOKUP(B588,'INI DATA'!$C$3:$AD$100,13,FALSE)&lt;&gt;"","""" &amp; VLOOKUP(B588,'INI DATA'!$C$3:$AD$100,13,FALSE)&amp;"""",""))</f>
        <v>Data4Label=</v>
      </c>
      <c r="D597" s="65"/>
      <c r="E597" s="64"/>
      <c r="F597" s="7"/>
      <c r="G597" s="7"/>
      <c r="H597" s="7"/>
      <c r="I597" s="6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</row>
    <row r="598" spans="2:23" x14ac:dyDescent="0.2">
      <c r="B598" s="66">
        <f t="shared" si="9"/>
        <v>25</v>
      </c>
      <c r="C598" t="str">
        <f>IF(E588="","","Data5=" &amp; IF(VLOOKUP(B588,'INI DATA'!$C$3:$AD$100,14,FALSE)="","",VLOOKUP(B588,'INI DATA'!$C$3:$AD$100,14,FALSE)))</f>
        <v>Data5=</v>
      </c>
      <c r="D598" s="65"/>
      <c r="E598" s="64"/>
      <c r="F598" s="7"/>
      <c r="G598" s="7"/>
      <c r="H598" s="7"/>
      <c r="I598" s="6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</row>
    <row r="599" spans="2:23" x14ac:dyDescent="0.2">
      <c r="B599" s="66">
        <f t="shared" si="9"/>
        <v>25</v>
      </c>
      <c r="C599" t="str">
        <f>IF(E588="","","Data5Label="&amp; IF(VLOOKUP(B588,'INI DATA'!$C$3:$AD$100,15,FALSE)&lt;&gt;"","""" &amp; VLOOKUP(B588,'INI DATA'!$C$3:$AD$100,15,FALSE)&amp;"""",""))</f>
        <v>Data5Label=</v>
      </c>
      <c r="D599" s="65"/>
      <c r="E599" s="64"/>
      <c r="F599" s="7"/>
      <c r="G599" s="7"/>
      <c r="H599" s="7"/>
      <c r="I599" s="6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</row>
    <row r="600" spans="2:23" x14ac:dyDescent="0.2">
      <c r="B600" s="66">
        <f t="shared" si="9"/>
        <v>25</v>
      </c>
      <c r="C600" t="str">
        <f>IF(E588="","","Data6=" &amp; IF(VLOOKUP(B588,'INI DATA'!$C$3:$AD$100,16,FALSE)="","",VLOOKUP(B588,'INI DATA'!$C$3:$AD$100,16,FALSE)))</f>
        <v>Data6=</v>
      </c>
      <c r="D600" s="65"/>
      <c r="E600" s="64"/>
      <c r="F600" s="7"/>
      <c r="G600" s="7"/>
      <c r="H600" s="7"/>
      <c r="I600" s="6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</row>
    <row r="601" spans="2:23" x14ac:dyDescent="0.2">
      <c r="B601" s="66">
        <f t="shared" si="9"/>
        <v>25</v>
      </c>
      <c r="C601" t="str">
        <f>IF(E588="","","Data6Label="&amp; IF(VLOOKUP(B588,'INI DATA'!$C$3:$AD$100,17,FALSE)&lt;&gt;"","""" &amp; VLOOKUP(B588,'INI DATA'!$C$3:$AD$100,17,FALSE)&amp;"""",""))</f>
        <v>Data6Label=</v>
      </c>
      <c r="D601" s="65"/>
      <c r="E601" s="64"/>
      <c r="F601" s="7"/>
      <c r="G601" s="7"/>
      <c r="H601" s="7"/>
      <c r="I601" s="6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</row>
    <row r="602" spans="2:23" x14ac:dyDescent="0.2">
      <c r="B602" s="66">
        <f t="shared" si="9"/>
        <v>25</v>
      </c>
      <c r="C602" t="str">
        <f>IF(E588="","","Data7=" &amp; IF(VLOOKUP(B590,'INI DATA'!$C$3:$AD$100,18,FALSE)="","",VLOOKUP(B590,'INI DATA'!$C$3:$AD$100,18,FALSE)))</f>
        <v>Data7=</v>
      </c>
      <c r="D602" s="65"/>
      <c r="E602" s="64"/>
      <c r="F602" s="7"/>
      <c r="G602" s="7"/>
      <c r="H602" s="7"/>
      <c r="I602" s="6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</row>
    <row r="603" spans="2:23" x14ac:dyDescent="0.2">
      <c r="B603" s="66">
        <f t="shared" si="9"/>
        <v>25</v>
      </c>
      <c r="C603" t="str">
        <f>IF(E588="","","Data7Label="&amp; IF(VLOOKUP(B588,'INI DATA'!$C$3:$AD$100,19,FALSE)&lt;&gt;"","""" &amp; VLOOKUP(B588,'INI DATA'!$C$3:$AD$100,19,FALSE)&amp;"""",""))</f>
        <v>Data7Label=</v>
      </c>
      <c r="D603" s="65"/>
      <c r="E603" s="64"/>
      <c r="F603" s="7"/>
      <c r="G603" s="7"/>
      <c r="H603" s="7"/>
      <c r="I603" s="6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</row>
    <row r="604" spans="2:23" x14ac:dyDescent="0.2">
      <c r="B604" s="66">
        <f t="shared" si="9"/>
        <v>25</v>
      </c>
      <c r="C604" t="str">
        <f>IF(E588="","","Data8=" &amp; IF(VLOOKUP(B590,'INI DATA'!$C$3:$AD$100,20,FALSE)="","",VLOOKUP(B590,'INI DATA'!$C$3:$AD$100,20,FALSE)))</f>
        <v>Data8=</v>
      </c>
      <c r="D604" s="65"/>
      <c r="E604" s="64"/>
      <c r="F604" s="7"/>
      <c r="G604" s="7"/>
      <c r="H604" s="7"/>
      <c r="I604" s="6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</row>
    <row r="605" spans="2:23" x14ac:dyDescent="0.2">
      <c r="B605" s="66">
        <f t="shared" si="9"/>
        <v>25</v>
      </c>
      <c r="C605" t="str">
        <f>IF(E588="","","Data8Label="&amp; IF(VLOOKUP(B588,'INI DATA'!$C$3:$AD$100,21,FALSE)&lt;&gt;"","""" &amp; VLOOKUP(B588,'INI DATA'!$C$3:$AD$100,21,FALSE)&amp;"""",""))</f>
        <v>Data8Label=</v>
      </c>
      <c r="D605" s="65"/>
      <c r="E605" s="64"/>
      <c r="F605" s="7"/>
      <c r="G605" s="7"/>
      <c r="H605" s="7"/>
      <c r="I605" s="6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</row>
    <row r="606" spans="2:23" x14ac:dyDescent="0.2">
      <c r="B606" s="66">
        <f t="shared" si="9"/>
        <v>25</v>
      </c>
      <c r="C606" t="str">
        <f>IF(E588="","","Data9=" &amp; IF(VLOOKUP(B590,'INI DATA'!$C$3:$AD$100,22,FALSE)="","",VLOOKUP(B590,'INI DATA'!$C$3:$AD$100,22,FALSE)))</f>
        <v>Data9=</v>
      </c>
      <c r="D606" s="65"/>
      <c r="E606" s="64"/>
      <c r="F606" s="7"/>
      <c r="G606" s="7"/>
      <c r="H606" s="7"/>
      <c r="I606" s="6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</row>
    <row r="607" spans="2:23" x14ac:dyDescent="0.2">
      <c r="B607" s="66">
        <f t="shared" si="9"/>
        <v>25</v>
      </c>
      <c r="C607" t="str">
        <f>IF(E588="","","Data9Label="&amp; IF(VLOOKUP(B588,'INI DATA'!$C$3:$AD$100,23,FALSE)&lt;&gt;"","""" &amp; VLOOKUP(B588,'INI DATA'!$C$3:$AD$100,23,FALSE)&amp;"""",""))</f>
        <v>Data9Label=</v>
      </c>
      <c r="D607" s="65"/>
      <c r="E607" s="64"/>
      <c r="F607" s="7"/>
      <c r="G607" s="7"/>
      <c r="H607" s="7"/>
      <c r="I607" s="6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</row>
    <row r="608" spans="2:23" x14ac:dyDescent="0.2">
      <c r="B608" s="66">
        <f t="shared" si="9"/>
        <v>25</v>
      </c>
      <c r="C608" t="str">
        <f>IF(E588="","","Data10=" &amp; IF(VLOOKUP(B590,'INI DATA'!$C$3:$AD$100,24,FALSE)="","",VLOOKUP(B590,'INI DATA'!$C$3:$AD$100,24,FALSE)))</f>
        <v>Data10=</v>
      </c>
      <c r="D608" s="65"/>
      <c r="E608" s="64"/>
      <c r="F608" s="7"/>
      <c r="G608" s="7"/>
      <c r="H608" s="7"/>
      <c r="I608" s="6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</row>
    <row r="609" spans="2:23" x14ac:dyDescent="0.2">
      <c r="B609" s="66">
        <f t="shared" si="9"/>
        <v>25</v>
      </c>
      <c r="C609" t="str">
        <f>IF(E588="","","Data10Label="&amp; IF(VLOOKUP(B588,'INI DATA'!$C$3:$AD$100,25,FALSE)&lt;&gt;"","""" &amp; VLOOKUP(B588,'INI DATA'!$C$3:$AD$100,25,FALSE)&amp;"""",""))</f>
        <v>Data10Label=</v>
      </c>
      <c r="D609" s="65"/>
      <c r="E609" s="64"/>
      <c r="F609" s="7"/>
      <c r="G609" s="7"/>
      <c r="H609" s="7"/>
      <c r="I609" s="6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</row>
    <row r="610" spans="2:23" x14ac:dyDescent="0.2">
      <c r="B610" s="66">
        <f t="shared" si="9"/>
        <v>25</v>
      </c>
      <c r="C610" t="str">
        <f>IF(E588="","","Timer=" &amp; IF(VLOOKUP(B588,'INI DATA'!$C$3:$AF$100,4,FALSE)="","",VLOOKUP(B588,'INI DATA'!$C$3:$AF$100,4,FALSE)))</f>
        <v>Timer=</v>
      </c>
      <c r="D610" s="65"/>
      <c r="E610" s="64"/>
      <c r="F610" s="7"/>
      <c r="G610" s="7"/>
      <c r="H610" s="7"/>
      <c r="I610" s="6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</row>
    <row r="611" spans="2:23" x14ac:dyDescent="0.2">
      <c r="B611" s="66">
        <f t="shared" si="9"/>
        <v>25</v>
      </c>
      <c r="C611" t="str">
        <f>IF(E588="","","PurgeDays=" &amp; IF(VLOOKUP(B588,'INI DATA'!$C$3:$AD$100,7,FALSE)&lt;&gt;"",VLOOKUP(B588,'INI DATA'!$C$3:$AD$100,26,FALSE),""))</f>
        <v>PurgeDays=</v>
      </c>
      <c r="D611" s="65"/>
      <c r="E611" s="64"/>
      <c r="F611" s="7"/>
      <c r="G611" s="7"/>
      <c r="H611" s="7"/>
      <c r="I611" s="6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</row>
    <row r="612" spans="2:23" x14ac:dyDescent="0.2">
      <c r="B612" s="66">
        <f t="shared" si="9"/>
        <v>26</v>
      </c>
      <c r="C612" t="str">
        <f>IF(E612="","","[DBTable" &amp; VLOOKUP(B612,'INI DATA'!$C$3:$AF$99,1,FALSE) &amp; "]")</f>
        <v>[DBTable26]</v>
      </c>
      <c r="D612" s="65"/>
      <c r="E612" s="64" t="str">
        <f>IF(VLOOKUP(B612,'INI DATA'!$C$3:$AD$100,5,FALSE)="","","used")</f>
        <v>used</v>
      </c>
      <c r="F612" s="7"/>
      <c r="G612" s="7"/>
      <c r="H612" s="7"/>
      <c r="I612" s="6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</row>
    <row r="613" spans="2:23" x14ac:dyDescent="0.2">
      <c r="B613" s="66">
        <f t="shared" si="9"/>
        <v>26</v>
      </c>
      <c r="C613" t="str">
        <f>IF(E612="","","Name=" &amp; IF(VLOOKUP(B612,'INI DATA'!$C$3:$AD$100,5,FALSE)="","",VLOOKUP(B612,'INI DATA'!$C$3:$AD$100,2,FALSE)&amp;"-"&amp;VLOOKUP(B612,'INI DATA'!$C$3:$AD$100,5,FALSE)))</f>
        <v>Name=Counter-Doorbell</v>
      </c>
      <c r="D613" s="65"/>
      <c r="E613" s="64"/>
      <c r="F613" s="7"/>
      <c r="G613" s="7"/>
      <c r="H613" s="7"/>
      <c r="I613" s="6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</row>
    <row r="614" spans="2:23" x14ac:dyDescent="0.2">
      <c r="B614" s="66">
        <f t="shared" si="9"/>
        <v>26</v>
      </c>
      <c r="C614" t="str">
        <f>IF(E612="","","Data1=" &amp; IF(VLOOKUP(B612,'INI DATA'!$C$3:$AD$100,6,FALSE)="",0,VLOOKUP(B612,'INI DATA'!$C$3:$AD$100,6,FALSE)))</f>
        <v>Data1=1</v>
      </c>
      <c r="D614" s="65"/>
      <c r="E614" s="64"/>
      <c r="F614" s="7"/>
      <c r="G614" s="7"/>
      <c r="H614" s="7"/>
      <c r="I614" s="6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</row>
    <row r="615" spans="2:23" x14ac:dyDescent="0.2">
      <c r="B615" s="66">
        <f t="shared" si="9"/>
        <v>26</v>
      </c>
      <c r="C615" t="str">
        <f>IF(E612="","","Data1Label="&amp; IF(VLOOKUP(B612,'INI DATA'!$C$3:$AD$100,7,FALSE)&lt;&gt;"","""" &amp; VLOOKUP(B612,'INI DATA'!$C$3:$AD$100,7,FALSE)&amp;"""",""))</f>
        <v>Data1Label="Doorbell"</v>
      </c>
      <c r="D615" s="65"/>
      <c r="E615" s="64"/>
      <c r="F615" s="7"/>
      <c r="G615" s="7"/>
      <c r="H615" s="7"/>
      <c r="I615" s="6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</row>
    <row r="616" spans="2:23" x14ac:dyDescent="0.2">
      <c r="B616" s="66">
        <f t="shared" si="9"/>
        <v>26</v>
      </c>
      <c r="C616" t="str">
        <f>IF(E612="","","Data2=" &amp; IF(VLOOKUP(B612,'INI DATA'!$C$3:$AD$100,8,FALSE)="","",VLOOKUP(B612,'INI DATA'!$C$3:$AD$100,8,FALSE)))</f>
        <v>Data2=</v>
      </c>
      <c r="D616" s="65"/>
      <c r="E616" s="64"/>
      <c r="F616" s="7"/>
      <c r="G616" s="7"/>
      <c r="H616" s="7"/>
      <c r="I616" s="6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</row>
    <row r="617" spans="2:23" x14ac:dyDescent="0.2">
      <c r="B617" s="66">
        <f t="shared" si="9"/>
        <v>26</v>
      </c>
      <c r="C617" t="str">
        <f>IF(E612="","","Data2Label="&amp; IF(VLOOKUP(B612,'INI DATA'!$C$3:$AD$100,9,FALSE)&lt;&gt;"","""" &amp; VLOOKUP(B612,'INI DATA'!$C$3:$AD$100,9,FALSE)&amp;"""",""))</f>
        <v>Data2Label=</v>
      </c>
      <c r="D617" s="65"/>
      <c r="E617" s="64"/>
      <c r="F617" s="7"/>
      <c r="G617" s="7"/>
      <c r="H617" s="7"/>
      <c r="I617" s="6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</row>
    <row r="618" spans="2:23" x14ac:dyDescent="0.2">
      <c r="B618" s="66">
        <f t="shared" si="9"/>
        <v>26</v>
      </c>
      <c r="C618" t="str">
        <f>IF(E612="","","Data3=" &amp; IF(VLOOKUP(B612,'INI DATA'!$C$3:$AD$100,10,FALSE)="","",VLOOKUP(B612,'INI DATA'!$C$3:$AD$100,10,FALSE)))</f>
        <v>Data3=</v>
      </c>
      <c r="D618" s="65"/>
      <c r="E618" s="64"/>
      <c r="F618" s="7"/>
      <c r="G618" s="7"/>
      <c r="H618" s="7"/>
      <c r="I618" s="6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</row>
    <row r="619" spans="2:23" x14ac:dyDescent="0.2">
      <c r="B619" s="66">
        <f t="shared" si="9"/>
        <v>26</v>
      </c>
      <c r="C619" t="str">
        <f>IF(E612="","","Data3Label="&amp; IF(VLOOKUP(B612,'INI DATA'!$C$3:$AD$100,11,FALSE)&lt;&gt;"","""" &amp; VLOOKUP(B612,'INI DATA'!$C$3:$AD$100,11,FALSE)&amp;"""",""))</f>
        <v>Data3Label=</v>
      </c>
      <c r="D619" s="65"/>
      <c r="E619" s="64"/>
      <c r="F619" s="7"/>
      <c r="G619" s="7"/>
      <c r="H619" s="7"/>
      <c r="I619" s="6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</row>
    <row r="620" spans="2:23" x14ac:dyDescent="0.2">
      <c r="B620" s="66">
        <f t="shared" si="9"/>
        <v>26</v>
      </c>
      <c r="C620" t="str">
        <f>IF(E612="","","Data4=" &amp; IF(VLOOKUP(B612,'INI DATA'!$C$3:$AD$100,12,FALSE)="","",VLOOKUP(B612,'INI DATA'!$C$3:$AD$100,12,FALSE)))</f>
        <v>Data4=</v>
      </c>
      <c r="D620" s="65"/>
      <c r="E620" s="64"/>
      <c r="F620" s="7"/>
      <c r="G620" s="7"/>
      <c r="H620" s="7"/>
      <c r="I620" s="6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</row>
    <row r="621" spans="2:23" x14ac:dyDescent="0.2">
      <c r="B621" s="66">
        <f t="shared" si="9"/>
        <v>26</v>
      </c>
      <c r="C621" t="str">
        <f>IF(E612="","","Data4Label="&amp; IF(VLOOKUP(B612,'INI DATA'!$C$3:$AD$100,13,FALSE)&lt;&gt;"","""" &amp; VLOOKUP(B612,'INI DATA'!$C$3:$AD$100,13,FALSE)&amp;"""",""))</f>
        <v>Data4Label=</v>
      </c>
      <c r="D621" s="65"/>
      <c r="E621" s="64"/>
      <c r="F621" s="7"/>
      <c r="G621" s="7"/>
      <c r="H621" s="7"/>
      <c r="I621" s="6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</row>
    <row r="622" spans="2:23" x14ac:dyDescent="0.2">
      <c r="B622" s="66">
        <f t="shared" si="9"/>
        <v>26</v>
      </c>
      <c r="C622" t="str">
        <f>IF(E612="","","Data5=" &amp; IF(VLOOKUP(B612,'INI DATA'!$C$3:$AD$100,14,FALSE)="","",VLOOKUP(B612,'INI DATA'!$C$3:$AD$100,14,FALSE)))</f>
        <v>Data5=</v>
      </c>
      <c r="D622" s="65"/>
      <c r="E622" s="64"/>
      <c r="F622" s="7"/>
      <c r="G622" s="7"/>
      <c r="H622" s="7"/>
      <c r="I622" s="6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</row>
    <row r="623" spans="2:23" x14ac:dyDescent="0.2">
      <c r="B623" s="66">
        <f t="shared" si="9"/>
        <v>26</v>
      </c>
      <c r="C623" t="str">
        <f>IF(E612="","","Data5Label="&amp; IF(VLOOKUP(B612,'INI DATA'!$C$3:$AD$100,15,FALSE)&lt;&gt;"","""" &amp; VLOOKUP(B612,'INI DATA'!$C$3:$AD$100,15,FALSE)&amp;"""",""))</f>
        <v>Data5Label=</v>
      </c>
      <c r="D623" s="65"/>
      <c r="E623" s="64"/>
      <c r="F623" s="7"/>
      <c r="G623" s="7"/>
      <c r="H623" s="7"/>
      <c r="I623" s="6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</row>
    <row r="624" spans="2:23" x14ac:dyDescent="0.2">
      <c r="B624" s="66">
        <f t="shared" si="9"/>
        <v>26</v>
      </c>
      <c r="C624" t="str">
        <f>IF(E612="","","Data6=" &amp; IF(VLOOKUP(B612,'INI DATA'!$C$3:$AD$100,16,FALSE)="","",VLOOKUP(B612,'INI DATA'!$C$3:$AD$100,16,FALSE)))</f>
        <v>Data6=</v>
      </c>
      <c r="D624" s="65"/>
      <c r="E624" s="64"/>
      <c r="F624" s="7"/>
      <c r="G624" s="7"/>
      <c r="H624" s="7"/>
      <c r="I624" s="6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</row>
    <row r="625" spans="2:23" x14ac:dyDescent="0.2">
      <c r="B625" s="66">
        <f t="shared" si="9"/>
        <v>26</v>
      </c>
      <c r="C625" t="str">
        <f>IF(E612="","","Data6Label="&amp; IF(VLOOKUP(B612,'INI DATA'!$C$3:$AD$100,17,FALSE)&lt;&gt;"","""" &amp; VLOOKUP(B612,'INI DATA'!$C$3:$AD$100,17,FALSE)&amp;"""",""))</f>
        <v>Data6Label=</v>
      </c>
      <c r="D625" s="65"/>
      <c r="E625" s="64"/>
      <c r="F625" s="7"/>
      <c r="G625" s="7"/>
      <c r="H625" s="7"/>
      <c r="I625" s="6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</row>
    <row r="626" spans="2:23" x14ac:dyDescent="0.2">
      <c r="B626" s="66">
        <f t="shared" si="9"/>
        <v>26</v>
      </c>
      <c r="C626" t="str">
        <f>IF(E612="","","Data7=" &amp; IF(VLOOKUP(B614,'INI DATA'!$C$3:$AD$100,18,FALSE)="","",VLOOKUP(B614,'INI DATA'!$C$3:$AD$100,18,FALSE)))</f>
        <v>Data7=</v>
      </c>
      <c r="D626" s="65"/>
      <c r="E626" s="64"/>
      <c r="F626" s="7"/>
      <c r="G626" s="7"/>
      <c r="H626" s="7"/>
      <c r="I626" s="6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</row>
    <row r="627" spans="2:23" x14ac:dyDescent="0.2">
      <c r="B627" s="66">
        <f t="shared" ref="B627:B690" si="10">IF((ROW()/24)&lt;&gt;ROUND(ROW()/24,0),ROUND(ROW()/24,0),ROW()/24)</f>
        <v>26</v>
      </c>
      <c r="C627" t="str">
        <f>IF(E612="","","Data7Label="&amp; IF(VLOOKUP(B612,'INI DATA'!$C$3:$AD$100,19,FALSE)&lt;&gt;"","""" &amp; VLOOKUP(B612,'INI DATA'!$C$3:$AD$100,19,FALSE)&amp;"""",""))</f>
        <v>Data7Label=</v>
      </c>
      <c r="D627" s="65"/>
      <c r="E627" s="64"/>
      <c r="F627" s="7"/>
      <c r="G627" s="7"/>
      <c r="H627" s="7"/>
      <c r="I627" s="6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</row>
    <row r="628" spans="2:23" x14ac:dyDescent="0.2">
      <c r="B628" s="66">
        <f t="shared" si="10"/>
        <v>26</v>
      </c>
      <c r="C628" t="str">
        <f>IF(E612="","","Data8=" &amp; IF(VLOOKUP(B614,'INI DATA'!$C$3:$AD$100,20,FALSE)="","",VLOOKUP(B614,'INI DATA'!$C$3:$AD$100,20,FALSE)))</f>
        <v>Data8=</v>
      </c>
      <c r="D628" s="65"/>
      <c r="E628" s="64"/>
      <c r="F628" s="7"/>
      <c r="G628" s="7"/>
      <c r="H628" s="7"/>
      <c r="I628" s="6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</row>
    <row r="629" spans="2:23" x14ac:dyDescent="0.2">
      <c r="B629" s="66">
        <f t="shared" si="10"/>
        <v>26</v>
      </c>
      <c r="C629" t="str">
        <f>IF(E612="","","Data8Label="&amp; IF(VLOOKUP(B612,'INI DATA'!$C$3:$AD$100,21,FALSE)&lt;&gt;"","""" &amp; VLOOKUP(B612,'INI DATA'!$C$3:$AD$100,21,FALSE)&amp;"""",""))</f>
        <v>Data8Label=</v>
      </c>
      <c r="D629" s="65"/>
      <c r="E629" s="64"/>
      <c r="F629" s="7"/>
      <c r="G629" s="7"/>
      <c r="H629" s="7"/>
      <c r="I629" s="6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</row>
    <row r="630" spans="2:23" x14ac:dyDescent="0.2">
      <c r="B630" s="66">
        <f t="shared" si="10"/>
        <v>26</v>
      </c>
      <c r="C630" t="str">
        <f>IF(E612="","","Data9=" &amp; IF(VLOOKUP(B614,'INI DATA'!$C$3:$AD$100,22,FALSE)="","",VLOOKUP(B614,'INI DATA'!$C$3:$AD$100,22,FALSE)))</f>
        <v>Data9=</v>
      </c>
      <c r="D630" s="65"/>
      <c r="E630" s="64"/>
      <c r="F630" s="7"/>
      <c r="G630" s="7"/>
      <c r="H630" s="7"/>
      <c r="I630" s="6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</row>
    <row r="631" spans="2:23" x14ac:dyDescent="0.2">
      <c r="B631" s="66">
        <f t="shared" si="10"/>
        <v>26</v>
      </c>
      <c r="C631" t="str">
        <f>IF(E612="","","Data9Label="&amp; IF(VLOOKUP(B612,'INI DATA'!$C$3:$AD$100,23,FALSE)&lt;&gt;"","""" &amp; VLOOKUP(B612,'INI DATA'!$C$3:$AD$100,23,FALSE)&amp;"""",""))</f>
        <v>Data9Label=</v>
      </c>
      <c r="D631" s="65"/>
      <c r="E631" s="64"/>
      <c r="F631" s="7"/>
      <c r="G631" s="7"/>
      <c r="H631" s="7"/>
      <c r="I631" s="6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</row>
    <row r="632" spans="2:23" x14ac:dyDescent="0.2">
      <c r="B632" s="66">
        <f t="shared" si="10"/>
        <v>26</v>
      </c>
      <c r="C632" t="str">
        <f>IF(E612="","","Data10=" &amp; IF(VLOOKUP(B614,'INI DATA'!$C$3:$AD$100,24,FALSE)="","",VLOOKUP(B614,'INI DATA'!$C$3:$AD$100,24,FALSE)))</f>
        <v>Data10=</v>
      </c>
      <c r="D632" s="65"/>
      <c r="E632" s="64"/>
      <c r="F632" s="7"/>
      <c r="G632" s="7"/>
      <c r="H632" s="7"/>
      <c r="I632" s="6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</row>
    <row r="633" spans="2:23" x14ac:dyDescent="0.2">
      <c r="B633" s="66">
        <f t="shared" si="10"/>
        <v>26</v>
      </c>
      <c r="C633" t="str">
        <f>IF(E612="","","Data10Label="&amp; IF(VLOOKUP(B612,'INI DATA'!$C$3:$AD$100,25,FALSE)&lt;&gt;"","""" &amp; VLOOKUP(B612,'INI DATA'!$C$3:$AD$100,25,FALSE)&amp;"""",""))</f>
        <v>Data10Label=</v>
      </c>
      <c r="D633" s="65"/>
      <c r="E633" s="64"/>
      <c r="F633" s="7"/>
      <c r="G633" s="7"/>
      <c r="H633" s="7"/>
      <c r="I633" s="6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</row>
    <row r="634" spans="2:23" x14ac:dyDescent="0.2">
      <c r="B634" s="66">
        <f t="shared" si="10"/>
        <v>26</v>
      </c>
      <c r="C634" t="str">
        <f>IF(E612="","","Timer=" &amp; IF(VLOOKUP(B612,'INI DATA'!$C$3:$AF$100,4,FALSE)="","",VLOOKUP(B612,'INI DATA'!$C$3:$AF$100,4,FALSE)))</f>
        <v>Timer=</v>
      </c>
      <c r="D634" s="65"/>
      <c r="E634" s="64"/>
      <c r="F634" s="7"/>
      <c r="G634" s="7"/>
      <c r="H634" s="7"/>
      <c r="I634" s="6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</row>
    <row r="635" spans="2:23" x14ac:dyDescent="0.2">
      <c r="B635" s="66">
        <f t="shared" si="10"/>
        <v>26</v>
      </c>
      <c r="C635" t="str">
        <f>IF(E612="","","PurgeDays=" &amp; IF(VLOOKUP(B612,'INI DATA'!$C$3:$AD$100,7,FALSE)&lt;&gt;"",VLOOKUP(B612,'INI DATA'!$C$3:$AD$100,26,FALSE),""))</f>
        <v>PurgeDays=</v>
      </c>
      <c r="D635" s="65"/>
      <c r="E635" s="64"/>
      <c r="F635" s="7"/>
      <c r="G635" s="7"/>
      <c r="H635" s="7"/>
      <c r="I635" s="6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</row>
    <row r="636" spans="2:23" x14ac:dyDescent="0.2">
      <c r="B636" s="66">
        <f t="shared" si="10"/>
        <v>27</v>
      </c>
      <c r="C636" t="str">
        <f>IF(E636="","","[DBTable" &amp; VLOOKUP(B636,'INI DATA'!$C$3:$AF$99,1,FALSE) &amp; "]")</f>
        <v>[DBTable27]</v>
      </c>
      <c r="D636" s="65"/>
      <c r="E636" s="64" t="str">
        <f>IF(VLOOKUP(B636,'INI DATA'!$C$3:$AD$100,5,FALSE)="","","used")</f>
        <v>used</v>
      </c>
      <c r="F636" s="7"/>
      <c r="G636" s="7"/>
      <c r="H636" s="7"/>
      <c r="I636" s="6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</row>
    <row r="637" spans="2:23" x14ac:dyDescent="0.2">
      <c r="B637" s="66">
        <f t="shared" si="10"/>
        <v>27</v>
      </c>
      <c r="C637" t="str">
        <f>IF(E636="","","Name=" &amp; IF(VLOOKUP(B636,'INI DATA'!$C$3:$AD$100,5,FALSE)="","",VLOOKUP(B636,'INI DATA'!$C$3:$AD$100,2,FALSE)&amp;"-"&amp;VLOOKUP(B636,'INI DATA'!$C$3:$AD$100,5,FALSE)))</f>
        <v>Name=Counter-Toilet-1</v>
      </c>
      <c r="D637" s="65"/>
      <c r="E637" s="64"/>
      <c r="F637" s="7"/>
      <c r="G637" s="7"/>
      <c r="H637" s="7"/>
      <c r="I637" s="6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</row>
    <row r="638" spans="2:23" x14ac:dyDescent="0.2">
      <c r="B638" s="66">
        <f t="shared" si="10"/>
        <v>27</v>
      </c>
      <c r="C638" t="str">
        <f>IF(E636="","","Data1=" &amp; IF(VLOOKUP(B636,'INI DATA'!$C$3:$AD$100,6,FALSE)="",0,VLOOKUP(B636,'INI DATA'!$C$3:$AD$100,6,FALSE)))</f>
        <v>Data1=1</v>
      </c>
      <c r="D638" s="65"/>
      <c r="E638" s="64"/>
      <c r="F638" s="7"/>
      <c r="G638" s="7"/>
      <c r="H638" s="7"/>
      <c r="I638" s="6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</row>
    <row r="639" spans="2:23" x14ac:dyDescent="0.2">
      <c r="B639" s="66">
        <f t="shared" si="10"/>
        <v>27</v>
      </c>
      <c r="C639" t="str">
        <f>IF(E636="","","Data1Label="&amp; IF(VLOOKUP(B636,'INI DATA'!$C$3:$AD$100,7,FALSE)&lt;&gt;"","""" &amp; VLOOKUP(B636,'INI DATA'!$C$3:$AD$100,7,FALSE)&amp;"""",""))</f>
        <v>Data1Label="Toilet-1"</v>
      </c>
      <c r="D639" s="65"/>
      <c r="E639" s="64"/>
      <c r="F639" s="7"/>
      <c r="G639" s="7"/>
      <c r="H639" s="7"/>
      <c r="I639" s="6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</row>
    <row r="640" spans="2:23" x14ac:dyDescent="0.2">
      <c r="B640" s="66">
        <f t="shared" si="10"/>
        <v>27</v>
      </c>
      <c r="C640" t="str">
        <f>IF(E636="","","Data2=" &amp; IF(VLOOKUP(B636,'INI DATA'!$C$3:$AD$100,8,FALSE)="","",VLOOKUP(B636,'INI DATA'!$C$3:$AD$100,8,FALSE)))</f>
        <v>Data2=</v>
      </c>
      <c r="D640" s="65"/>
      <c r="E640" s="64"/>
      <c r="F640" s="7"/>
      <c r="G640" s="7"/>
      <c r="H640" s="7"/>
      <c r="I640" s="6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</row>
    <row r="641" spans="2:23" x14ac:dyDescent="0.2">
      <c r="B641" s="66">
        <f t="shared" si="10"/>
        <v>27</v>
      </c>
      <c r="C641" t="str">
        <f>IF(E636="","","Data2Label="&amp; IF(VLOOKUP(B636,'INI DATA'!$C$3:$AD$100,9,FALSE)&lt;&gt;"","""" &amp; VLOOKUP(B636,'INI DATA'!$C$3:$AD$100,9,FALSE)&amp;"""",""))</f>
        <v>Data2Label=</v>
      </c>
      <c r="D641" s="65"/>
      <c r="E641" s="64"/>
      <c r="F641" s="7"/>
      <c r="G641" s="7"/>
      <c r="H641" s="7"/>
      <c r="I641" s="6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</row>
    <row r="642" spans="2:23" x14ac:dyDescent="0.2">
      <c r="B642" s="66">
        <f t="shared" si="10"/>
        <v>27</v>
      </c>
      <c r="C642" t="str">
        <f>IF(E636="","","Data3=" &amp; IF(VLOOKUP(B636,'INI DATA'!$C$3:$AD$100,10,FALSE)="","",VLOOKUP(B636,'INI DATA'!$C$3:$AD$100,10,FALSE)))</f>
        <v>Data3=</v>
      </c>
      <c r="D642" s="65"/>
      <c r="E642" s="64"/>
      <c r="F642" s="7"/>
      <c r="G642" s="7"/>
      <c r="H642" s="7"/>
      <c r="I642" s="6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</row>
    <row r="643" spans="2:23" x14ac:dyDescent="0.2">
      <c r="B643" s="66">
        <f t="shared" si="10"/>
        <v>27</v>
      </c>
      <c r="C643" t="str">
        <f>IF(E636="","","Data3Label="&amp; IF(VLOOKUP(B636,'INI DATA'!$C$3:$AD$100,11,FALSE)&lt;&gt;"","""" &amp; VLOOKUP(B636,'INI DATA'!$C$3:$AD$100,11,FALSE)&amp;"""",""))</f>
        <v>Data3Label=</v>
      </c>
      <c r="D643" s="65"/>
      <c r="E643" s="64"/>
      <c r="F643" s="7"/>
      <c r="G643" s="7"/>
      <c r="H643" s="7"/>
      <c r="I643" s="6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</row>
    <row r="644" spans="2:23" x14ac:dyDescent="0.2">
      <c r="B644" s="66">
        <f t="shared" si="10"/>
        <v>27</v>
      </c>
      <c r="C644" t="str">
        <f>IF(E636="","","Data4=" &amp; IF(VLOOKUP(B636,'INI DATA'!$C$3:$AD$100,12,FALSE)="","",VLOOKUP(B636,'INI DATA'!$C$3:$AD$100,12,FALSE)))</f>
        <v>Data4=</v>
      </c>
      <c r="D644" s="65"/>
      <c r="E644" s="64"/>
      <c r="F644" s="7"/>
      <c r="G644" s="7"/>
      <c r="H644" s="7"/>
      <c r="I644" s="6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</row>
    <row r="645" spans="2:23" x14ac:dyDescent="0.2">
      <c r="B645" s="66">
        <f t="shared" si="10"/>
        <v>27</v>
      </c>
      <c r="C645" t="str">
        <f>IF(E636="","","Data4Label="&amp; IF(VLOOKUP(B636,'INI DATA'!$C$3:$AD$100,13,FALSE)&lt;&gt;"","""" &amp; VLOOKUP(B636,'INI DATA'!$C$3:$AD$100,13,FALSE)&amp;"""",""))</f>
        <v>Data4Label=</v>
      </c>
      <c r="D645" s="65"/>
      <c r="E645" s="64"/>
      <c r="F645" s="7"/>
      <c r="G645" s="7"/>
      <c r="H645" s="7"/>
      <c r="I645" s="6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</row>
    <row r="646" spans="2:23" x14ac:dyDescent="0.2">
      <c r="B646" s="66">
        <f t="shared" si="10"/>
        <v>27</v>
      </c>
      <c r="C646" t="str">
        <f>IF(E636="","","Data5=" &amp; IF(VLOOKUP(B636,'INI DATA'!$C$3:$AD$100,14,FALSE)="","",VLOOKUP(B636,'INI DATA'!$C$3:$AD$100,14,FALSE)))</f>
        <v>Data5=</v>
      </c>
      <c r="D646" s="65"/>
      <c r="E646" s="64"/>
      <c r="F646" s="7"/>
      <c r="G646" s="7"/>
      <c r="H646" s="7"/>
      <c r="I646" s="6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</row>
    <row r="647" spans="2:23" x14ac:dyDescent="0.2">
      <c r="B647" s="66">
        <f t="shared" si="10"/>
        <v>27</v>
      </c>
      <c r="C647" t="str">
        <f>IF(E636="","","Data5Label="&amp; IF(VLOOKUP(B636,'INI DATA'!$C$3:$AD$100,15,FALSE)&lt;&gt;"","""" &amp; VLOOKUP(B636,'INI DATA'!$C$3:$AD$100,15,FALSE)&amp;"""",""))</f>
        <v>Data5Label=</v>
      </c>
      <c r="D647" s="65"/>
      <c r="E647" s="64"/>
      <c r="F647" s="7"/>
      <c r="G647" s="7"/>
      <c r="H647" s="7"/>
      <c r="I647" s="6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</row>
    <row r="648" spans="2:23" x14ac:dyDescent="0.2">
      <c r="B648" s="66">
        <f t="shared" si="10"/>
        <v>27</v>
      </c>
      <c r="C648" t="str">
        <f>IF(E636="","","Data6=" &amp; IF(VLOOKUP(B636,'INI DATA'!$C$3:$AD$100,16,FALSE)="","",VLOOKUP(B636,'INI DATA'!$C$3:$AD$100,16,FALSE)))</f>
        <v>Data6=</v>
      </c>
      <c r="D648" s="65"/>
      <c r="E648" s="64"/>
      <c r="F648" s="7"/>
      <c r="G648" s="7"/>
      <c r="H648" s="7"/>
      <c r="I648" s="6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</row>
    <row r="649" spans="2:23" x14ac:dyDescent="0.2">
      <c r="B649" s="66">
        <f t="shared" si="10"/>
        <v>27</v>
      </c>
      <c r="C649" t="str">
        <f>IF(E636="","","Data6Label="&amp; IF(VLOOKUP(B636,'INI DATA'!$C$3:$AD$100,17,FALSE)&lt;&gt;"","""" &amp; VLOOKUP(B636,'INI DATA'!$C$3:$AD$100,17,FALSE)&amp;"""",""))</f>
        <v>Data6Label=</v>
      </c>
      <c r="D649" s="65"/>
      <c r="E649" s="64"/>
      <c r="F649" s="7"/>
      <c r="G649" s="7"/>
      <c r="H649" s="7"/>
      <c r="I649" s="6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</row>
    <row r="650" spans="2:23" x14ac:dyDescent="0.2">
      <c r="B650" s="66">
        <f t="shared" si="10"/>
        <v>27</v>
      </c>
      <c r="C650" t="str">
        <f>IF(E636="","","Data7=" &amp; IF(VLOOKUP(B638,'INI DATA'!$C$3:$AD$100,18,FALSE)="","",VLOOKUP(B638,'INI DATA'!$C$3:$AD$100,18,FALSE)))</f>
        <v>Data7=</v>
      </c>
      <c r="D650" s="65"/>
      <c r="E650" s="64"/>
      <c r="F650" s="7"/>
      <c r="G650" s="7"/>
      <c r="H650" s="7"/>
      <c r="I650" s="6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</row>
    <row r="651" spans="2:23" x14ac:dyDescent="0.2">
      <c r="B651" s="66">
        <f t="shared" si="10"/>
        <v>27</v>
      </c>
      <c r="C651" t="str">
        <f>IF(E636="","","Data7Label="&amp; IF(VLOOKUP(B636,'INI DATA'!$C$3:$AD$100,19,FALSE)&lt;&gt;"","""" &amp; VLOOKUP(B636,'INI DATA'!$C$3:$AD$100,19,FALSE)&amp;"""",""))</f>
        <v>Data7Label=</v>
      </c>
      <c r="D651" s="65"/>
      <c r="E651" s="64"/>
      <c r="F651" s="7"/>
      <c r="G651" s="7"/>
      <c r="H651" s="7"/>
      <c r="I651" s="6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</row>
    <row r="652" spans="2:23" x14ac:dyDescent="0.2">
      <c r="B652" s="66">
        <f t="shared" si="10"/>
        <v>27</v>
      </c>
      <c r="C652" t="str">
        <f>IF(E636="","","Data8=" &amp; IF(VLOOKUP(B638,'INI DATA'!$C$3:$AD$100,20,FALSE)="","",VLOOKUP(B638,'INI DATA'!$C$3:$AD$100,20,FALSE)))</f>
        <v>Data8=</v>
      </c>
      <c r="D652" s="65"/>
      <c r="E652" s="64"/>
      <c r="F652" s="7"/>
      <c r="G652" s="7"/>
      <c r="H652" s="7"/>
      <c r="I652" s="6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</row>
    <row r="653" spans="2:23" x14ac:dyDescent="0.2">
      <c r="B653" s="66">
        <f t="shared" si="10"/>
        <v>27</v>
      </c>
      <c r="C653" t="str">
        <f>IF(E636="","","Data8Label="&amp; IF(VLOOKUP(B636,'INI DATA'!$C$3:$AD$100,21,FALSE)&lt;&gt;"","""" &amp; VLOOKUP(B636,'INI DATA'!$C$3:$AD$100,21,FALSE)&amp;"""",""))</f>
        <v>Data8Label=</v>
      </c>
      <c r="D653" s="65"/>
      <c r="E653" s="64"/>
      <c r="F653" s="7"/>
      <c r="G653" s="7"/>
      <c r="H653" s="7"/>
      <c r="I653" s="6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</row>
    <row r="654" spans="2:23" x14ac:dyDescent="0.2">
      <c r="B654" s="66">
        <f t="shared" si="10"/>
        <v>27</v>
      </c>
      <c r="C654" t="str">
        <f>IF(E636="","","Data9=" &amp; IF(VLOOKUP(B638,'INI DATA'!$C$3:$AD$100,22,FALSE)="","",VLOOKUP(B638,'INI DATA'!$C$3:$AD$100,22,FALSE)))</f>
        <v>Data9=</v>
      </c>
      <c r="D654" s="65"/>
      <c r="E654" s="64"/>
      <c r="F654" s="7"/>
      <c r="G654" s="7"/>
      <c r="H654" s="7"/>
      <c r="I654" s="6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</row>
    <row r="655" spans="2:23" x14ac:dyDescent="0.2">
      <c r="B655" s="66">
        <f t="shared" si="10"/>
        <v>27</v>
      </c>
      <c r="C655" t="str">
        <f>IF(E636="","","Data9Label="&amp; IF(VLOOKUP(B636,'INI DATA'!$C$3:$AD$100,23,FALSE)&lt;&gt;"","""" &amp; VLOOKUP(B636,'INI DATA'!$C$3:$AD$100,23,FALSE)&amp;"""",""))</f>
        <v>Data9Label=</v>
      </c>
      <c r="D655" s="65"/>
      <c r="E655" s="64"/>
      <c r="F655" s="7"/>
      <c r="G655" s="7"/>
      <c r="H655" s="7"/>
      <c r="I655" s="6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</row>
    <row r="656" spans="2:23" x14ac:dyDescent="0.2">
      <c r="B656" s="66">
        <f t="shared" si="10"/>
        <v>27</v>
      </c>
      <c r="C656" t="str">
        <f>IF(E636="","","Data10=" &amp; IF(VLOOKUP(B638,'INI DATA'!$C$3:$AD$100,24,FALSE)="","",VLOOKUP(B638,'INI DATA'!$C$3:$AD$100,24,FALSE)))</f>
        <v>Data10=</v>
      </c>
      <c r="D656" s="65"/>
      <c r="E656" s="64"/>
      <c r="F656" s="7"/>
      <c r="G656" s="7"/>
      <c r="H656" s="7"/>
      <c r="I656" s="6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</row>
    <row r="657" spans="2:23" x14ac:dyDescent="0.2">
      <c r="B657" s="66">
        <f t="shared" si="10"/>
        <v>27</v>
      </c>
      <c r="C657" t="str">
        <f>IF(E636="","","Data10Label="&amp; IF(VLOOKUP(B636,'INI DATA'!$C$3:$AD$100,25,FALSE)&lt;&gt;"","""" &amp; VLOOKUP(B636,'INI DATA'!$C$3:$AD$100,25,FALSE)&amp;"""",""))</f>
        <v>Data10Label=</v>
      </c>
      <c r="D657" s="65"/>
      <c r="E657" s="64"/>
      <c r="F657" s="7"/>
      <c r="G657" s="7"/>
      <c r="H657" s="7"/>
      <c r="I657" s="6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</row>
    <row r="658" spans="2:23" x14ac:dyDescent="0.2">
      <c r="B658" s="66">
        <f t="shared" si="10"/>
        <v>27</v>
      </c>
      <c r="C658" t="str">
        <f>IF(E636="","","Timer=" &amp; IF(VLOOKUP(B636,'INI DATA'!$C$3:$AF$100,4,FALSE)="","",VLOOKUP(B636,'INI DATA'!$C$3:$AF$100,4,FALSE)))</f>
        <v>Timer=</v>
      </c>
      <c r="D658" s="65"/>
      <c r="E658" s="64"/>
      <c r="F658" s="7"/>
      <c r="G658" s="7"/>
      <c r="H658" s="7"/>
      <c r="I658" s="6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</row>
    <row r="659" spans="2:23" x14ac:dyDescent="0.2">
      <c r="B659" s="66">
        <f t="shared" si="10"/>
        <v>27</v>
      </c>
      <c r="C659" t="str">
        <f>IF(E636="","","PurgeDays=" &amp; IF(VLOOKUP(B636,'INI DATA'!$C$3:$AD$100,7,FALSE)&lt;&gt;"",VLOOKUP(B636,'INI DATA'!$C$3:$AD$100,26,FALSE),""))</f>
        <v>PurgeDays=</v>
      </c>
      <c r="D659" s="65"/>
      <c r="E659" s="64"/>
      <c r="F659" s="7"/>
      <c r="G659" s="7"/>
      <c r="H659" s="7"/>
      <c r="I659" s="6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</row>
    <row r="660" spans="2:23" x14ac:dyDescent="0.2">
      <c r="B660" s="66">
        <f t="shared" si="10"/>
        <v>28</v>
      </c>
      <c r="C660" t="str">
        <f>IF(E660="","","[DBTable" &amp; VLOOKUP(B660,'INI DATA'!$C$3:$AF$99,1,FALSE) &amp; "]")</f>
        <v>[DBTable28]</v>
      </c>
      <c r="D660" s="65"/>
      <c r="E660" s="64" t="str">
        <f>IF(VLOOKUP(B660,'INI DATA'!$C$3:$AD$100,5,FALSE)="","","used")</f>
        <v>used</v>
      </c>
      <c r="F660" s="7"/>
      <c r="G660" s="7"/>
      <c r="H660" s="7"/>
      <c r="I660" s="6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</row>
    <row r="661" spans="2:23" x14ac:dyDescent="0.2">
      <c r="B661" s="66">
        <f t="shared" si="10"/>
        <v>28</v>
      </c>
      <c r="C661" t="str">
        <f>IF(E660="","","Name=" &amp; IF(VLOOKUP(B660,'INI DATA'!$C$3:$AD$100,5,FALSE)="","",VLOOKUP(B660,'INI DATA'!$C$3:$AD$100,2,FALSE)&amp;"-"&amp;VLOOKUP(B660,'INI DATA'!$C$3:$AD$100,5,FALSE)))</f>
        <v>Name=Counter-Toilet-2</v>
      </c>
      <c r="D661" s="65"/>
      <c r="E661" s="64"/>
      <c r="F661" s="7"/>
      <c r="G661" s="7"/>
      <c r="H661" s="7"/>
      <c r="I661" s="6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</row>
    <row r="662" spans="2:23" x14ac:dyDescent="0.2">
      <c r="B662" s="66">
        <f t="shared" si="10"/>
        <v>28</v>
      </c>
      <c r="C662" t="str">
        <f>IF(E660="","","Data1=" &amp; IF(VLOOKUP(B660,'INI DATA'!$C$3:$AD$100,6,FALSE)="",0,VLOOKUP(B660,'INI DATA'!$C$3:$AD$100,6,FALSE)))</f>
        <v>Data1=1</v>
      </c>
      <c r="D662" s="65"/>
      <c r="E662" s="64"/>
      <c r="F662" s="7"/>
      <c r="G662" s="7"/>
      <c r="H662" s="7"/>
      <c r="I662" s="6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</row>
    <row r="663" spans="2:23" x14ac:dyDescent="0.2">
      <c r="B663" s="66">
        <f t="shared" si="10"/>
        <v>28</v>
      </c>
      <c r="C663" t="str">
        <f>IF(E660="","","Data1Label="&amp; IF(VLOOKUP(B660,'INI DATA'!$C$3:$AD$100,7,FALSE)&lt;&gt;"","""" &amp; VLOOKUP(B660,'INI DATA'!$C$3:$AD$100,7,FALSE)&amp;"""",""))</f>
        <v>Data1Label="Toilet-2"</v>
      </c>
      <c r="D663" s="65"/>
      <c r="E663" s="64"/>
      <c r="F663" s="7"/>
      <c r="G663" s="7"/>
      <c r="H663" s="7"/>
      <c r="I663" s="6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</row>
    <row r="664" spans="2:23" x14ac:dyDescent="0.2">
      <c r="B664" s="66">
        <f t="shared" si="10"/>
        <v>28</v>
      </c>
      <c r="C664" t="str">
        <f>IF(E660="","","Data2=" &amp; IF(VLOOKUP(B660,'INI DATA'!$C$3:$AD$100,8,FALSE)="","",VLOOKUP(B660,'INI DATA'!$C$3:$AD$100,8,FALSE)))</f>
        <v>Data2=</v>
      </c>
      <c r="D664" s="65"/>
      <c r="E664" s="64"/>
      <c r="F664" s="7"/>
      <c r="G664" s="7"/>
      <c r="H664" s="7"/>
      <c r="I664" s="6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</row>
    <row r="665" spans="2:23" x14ac:dyDescent="0.2">
      <c r="B665" s="66">
        <f t="shared" si="10"/>
        <v>28</v>
      </c>
      <c r="C665" t="str">
        <f>IF(E660="","","Data2Label="&amp; IF(VLOOKUP(B660,'INI DATA'!$C$3:$AD$100,9,FALSE)&lt;&gt;"","""" &amp; VLOOKUP(B660,'INI DATA'!$C$3:$AD$100,9,FALSE)&amp;"""",""))</f>
        <v>Data2Label=</v>
      </c>
      <c r="D665" s="65"/>
      <c r="E665" s="64"/>
      <c r="F665" s="7"/>
      <c r="G665" s="7"/>
      <c r="H665" s="7"/>
      <c r="I665" s="6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</row>
    <row r="666" spans="2:23" x14ac:dyDescent="0.2">
      <c r="B666" s="66">
        <f t="shared" si="10"/>
        <v>28</v>
      </c>
      <c r="C666" t="str">
        <f>IF(E660="","","Data3=" &amp; IF(VLOOKUP(B660,'INI DATA'!$C$3:$AD$100,10,FALSE)="","",VLOOKUP(B660,'INI DATA'!$C$3:$AD$100,10,FALSE)))</f>
        <v>Data3=</v>
      </c>
      <c r="D666" s="65"/>
      <c r="E666" s="64"/>
      <c r="F666" s="7"/>
      <c r="G666" s="7"/>
      <c r="H666" s="7"/>
      <c r="I666" s="6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</row>
    <row r="667" spans="2:23" x14ac:dyDescent="0.2">
      <c r="B667" s="66">
        <f t="shared" si="10"/>
        <v>28</v>
      </c>
      <c r="C667" t="str">
        <f>IF(E660="","","Data3Label="&amp; IF(VLOOKUP(B660,'INI DATA'!$C$3:$AD$100,11,FALSE)&lt;&gt;"","""" &amp; VLOOKUP(B660,'INI DATA'!$C$3:$AD$100,11,FALSE)&amp;"""",""))</f>
        <v>Data3Label=</v>
      </c>
      <c r="D667" s="65"/>
      <c r="E667" s="64"/>
      <c r="F667" s="7"/>
      <c r="G667" s="7"/>
      <c r="H667" s="7"/>
      <c r="I667" s="6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</row>
    <row r="668" spans="2:23" x14ac:dyDescent="0.2">
      <c r="B668" s="66">
        <f t="shared" si="10"/>
        <v>28</v>
      </c>
      <c r="C668" t="str">
        <f>IF(E660="","","Data4=" &amp; IF(VLOOKUP(B660,'INI DATA'!$C$3:$AD$100,12,FALSE)="","",VLOOKUP(B660,'INI DATA'!$C$3:$AD$100,12,FALSE)))</f>
        <v>Data4=</v>
      </c>
      <c r="D668" s="65"/>
      <c r="E668" s="64"/>
      <c r="F668" s="7"/>
      <c r="G668" s="7"/>
      <c r="H668" s="7"/>
      <c r="I668" s="6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</row>
    <row r="669" spans="2:23" x14ac:dyDescent="0.2">
      <c r="B669" s="66">
        <f t="shared" si="10"/>
        <v>28</v>
      </c>
      <c r="C669" t="str">
        <f>IF(E660="","","Data4Label="&amp; IF(VLOOKUP(B660,'INI DATA'!$C$3:$AD$100,13,FALSE)&lt;&gt;"","""" &amp; VLOOKUP(B660,'INI DATA'!$C$3:$AD$100,13,FALSE)&amp;"""",""))</f>
        <v>Data4Label=</v>
      </c>
      <c r="D669" s="65"/>
      <c r="E669" s="64"/>
      <c r="F669" s="7"/>
      <c r="G669" s="7"/>
      <c r="H669" s="7"/>
      <c r="I669" s="6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</row>
    <row r="670" spans="2:23" x14ac:dyDescent="0.2">
      <c r="B670" s="66">
        <f t="shared" si="10"/>
        <v>28</v>
      </c>
      <c r="C670" t="str">
        <f>IF(E660="","","Data5=" &amp; IF(VLOOKUP(B660,'INI DATA'!$C$3:$AD$100,14,FALSE)="","",VLOOKUP(B660,'INI DATA'!$C$3:$AD$100,14,FALSE)))</f>
        <v>Data5=</v>
      </c>
      <c r="D670" s="65"/>
      <c r="E670" s="64"/>
      <c r="F670" s="7"/>
      <c r="G670" s="7"/>
      <c r="H670" s="7"/>
      <c r="I670" s="6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</row>
    <row r="671" spans="2:23" x14ac:dyDescent="0.2">
      <c r="B671" s="66">
        <f t="shared" si="10"/>
        <v>28</v>
      </c>
      <c r="C671" t="str">
        <f>IF(E660="","","Data5Label="&amp; IF(VLOOKUP(B660,'INI DATA'!$C$3:$AD$100,15,FALSE)&lt;&gt;"","""" &amp; VLOOKUP(B660,'INI DATA'!$C$3:$AD$100,15,FALSE)&amp;"""",""))</f>
        <v>Data5Label=</v>
      </c>
      <c r="D671" s="65"/>
      <c r="E671" s="64"/>
      <c r="F671" s="7"/>
      <c r="G671" s="7"/>
      <c r="H671" s="7"/>
      <c r="I671" s="6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</row>
    <row r="672" spans="2:23" x14ac:dyDescent="0.2">
      <c r="B672" s="66">
        <f t="shared" si="10"/>
        <v>28</v>
      </c>
      <c r="C672" t="str">
        <f>IF(E660="","","Data6=" &amp; IF(VLOOKUP(B660,'INI DATA'!$C$3:$AD$100,16,FALSE)="","",VLOOKUP(B660,'INI DATA'!$C$3:$AD$100,16,FALSE)))</f>
        <v>Data6=</v>
      </c>
      <c r="D672" s="65"/>
      <c r="E672" s="64"/>
      <c r="F672" s="7"/>
      <c r="G672" s="7"/>
      <c r="H672" s="7"/>
      <c r="I672" s="6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</row>
    <row r="673" spans="2:23" x14ac:dyDescent="0.2">
      <c r="B673" s="66">
        <f t="shared" si="10"/>
        <v>28</v>
      </c>
      <c r="C673" t="str">
        <f>IF(E660="","","Data6Label="&amp; IF(VLOOKUP(B660,'INI DATA'!$C$3:$AD$100,17,FALSE)&lt;&gt;"","""" &amp; VLOOKUP(B660,'INI DATA'!$C$3:$AD$100,17,FALSE)&amp;"""",""))</f>
        <v>Data6Label=</v>
      </c>
      <c r="D673" s="65"/>
      <c r="E673" s="64"/>
      <c r="F673" s="7"/>
      <c r="G673" s="7"/>
      <c r="H673" s="7"/>
      <c r="I673" s="6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</row>
    <row r="674" spans="2:23" x14ac:dyDescent="0.2">
      <c r="B674" s="66">
        <f t="shared" si="10"/>
        <v>28</v>
      </c>
      <c r="C674" t="str">
        <f>IF(E660="","","Data7=" &amp; IF(VLOOKUP(B662,'INI DATA'!$C$3:$AD$100,18,FALSE)="","",VLOOKUP(B662,'INI DATA'!$C$3:$AD$100,18,FALSE)))</f>
        <v>Data7=</v>
      </c>
      <c r="D674" s="65"/>
      <c r="E674" s="64"/>
      <c r="F674" s="7"/>
      <c r="G674" s="7"/>
      <c r="H674" s="7"/>
      <c r="I674" s="6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</row>
    <row r="675" spans="2:23" x14ac:dyDescent="0.2">
      <c r="B675" s="66">
        <f t="shared" si="10"/>
        <v>28</v>
      </c>
      <c r="C675" t="str">
        <f>IF(E660="","","Data7Label="&amp; IF(VLOOKUP(B660,'INI DATA'!$C$3:$AD$100,19,FALSE)&lt;&gt;"","""" &amp; VLOOKUP(B660,'INI DATA'!$C$3:$AD$100,19,FALSE)&amp;"""",""))</f>
        <v>Data7Label=</v>
      </c>
      <c r="D675" s="65"/>
      <c r="E675" s="64"/>
      <c r="F675" s="7"/>
      <c r="G675" s="7"/>
      <c r="H675" s="7"/>
      <c r="I675" s="6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</row>
    <row r="676" spans="2:23" x14ac:dyDescent="0.2">
      <c r="B676" s="66">
        <f t="shared" si="10"/>
        <v>28</v>
      </c>
      <c r="C676" t="str">
        <f>IF(E660="","","Data8=" &amp; IF(VLOOKUP(B662,'INI DATA'!$C$3:$AD$100,20,FALSE)="","",VLOOKUP(B662,'INI DATA'!$C$3:$AD$100,20,FALSE)))</f>
        <v>Data8=</v>
      </c>
      <c r="D676" s="65"/>
      <c r="E676" s="64"/>
      <c r="F676" s="7"/>
      <c r="G676" s="7"/>
      <c r="H676" s="7"/>
      <c r="I676" s="6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</row>
    <row r="677" spans="2:23" x14ac:dyDescent="0.2">
      <c r="B677" s="66">
        <f t="shared" si="10"/>
        <v>28</v>
      </c>
      <c r="C677" t="str">
        <f>IF(E660="","","Data8Label="&amp; IF(VLOOKUP(B660,'INI DATA'!$C$3:$AD$100,21,FALSE)&lt;&gt;"","""" &amp; VLOOKUP(B660,'INI DATA'!$C$3:$AD$100,21,FALSE)&amp;"""",""))</f>
        <v>Data8Label=</v>
      </c>
      <c r="D677" s="65"/>
      <c r="E677" s="64"/>
      <c r="F677" s="7"/>
      <c r="G677" s="7"/>
      <c r="H677" s="7"/>
      <c r="I677" s="6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</row>
    <row r="678" spans="2:23" x14ac:dyDescent="0.2">
      <c r="B678" s="66">
        <f t="shared" si="10"/>
        <v>28</v>
      </c>
      <c r="C678" t="str">
        <f>IF(E660="","","Data9=" &amp; IF(VLOOKUP(B662,'INI DATA'!$C$3:$AD$100,22,FALSE)="","",VLOOKUP(B662,'INI DATA'!$C$3:$AD$100,22,FALSE)))</f>
        <v>Data9=</v>
      </c>
      <c r="D678" s="65"/>
      <c r="E678" s="64"/>
      <c r="F678" s="7"/>
      <c r="G678" s="7"/>
      <c r="H678" s="7"/>
      <c r="I678" s="6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</row>
    <row r="679" spans="2:23" x14ac:dyDescent="0.2">
      <c r="B679" s="66">
        <f t="shared" si="10"/>
        <v>28</v>
      </c>
      <c r="C679" t="str">
        <f>IF(E660="","","Data9Label="&amp; IF(VLOOKUP(B660,'INI DATA'!$C$3:$AD$100,23,FALSE)&lt;&gt;"","""" &amp; VLOOKUP(B660,'INI DATA'!$C$3:$AD$100,23,FALSE)&amp;"""",""))</f>
        <v>Data9Label=</v>
      </c>
      <c r="D679" s="65"/>
      <c r="E679" s="64"/>
      <c r="F679" s="7"/>
      <c r="G679" s="7"/>
      <c r="H679" s="7"/>
      <c r="I679" s="6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</row>
    <row r="680" spans="2:23" x14ac:dyDescent="0.2">
      <c r="B680" s="66">
        <f t="shared" si="10"/>
        <v>28</v>
      </c>
      <c r="C680" t="str">
        <f>IF(E660="","","Data10=" &amp; IF(VLOOKUP(B662,'INI DATA'!$C$3:$AD$100,24,FALSE)="","",VLOOKUP(B662,'INI DATA'!$C$3:$AD$100,24,FALSE)))</f>
        <v>Data10=</v>
      </c>
      <c r="D680" s="65"/>
      <c r="E680" s="64"/>
      <c r="F680" s="7"/>
      <c r="G680" s="7"/>
      <c r="H680" s="7"/>
      <c r="I680" s="6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</row>
    <row r="681" spans="2:23" x14ac:dyDescent="0.2">
      <c r="B681" s="66">
        <f t="shared" si="10"/>
        <v>28</v>
      </c>
      <c r="C681" t="str">
        <f>IF(E660="","","Data10Label="&amp; IF(VLOOKUP(B660,'INI DATA'!$C$3:$AD$100,25,FALSE)&lt;&gt;"","""" &amp; VLOOKUP(B660,'INI DATA'!$C$3:$AD$100,25,FALSE)&amp;"""",""))</f>
        <v>Data10Label=</v>
      </c>
      <c r="D681" s="65"/>
      <c r="E681" s="64"/>
      <c r="F681" s="7"/>
      <c r="G681" s="7"/>
      <c r="H681" s="7"/>
      <c r="I681" s="6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</row>
    <row r="682" spans="2:23" x14ac:dyDescent="0.2">
      <c r="B682" s="66">
        <f t="shared" si="10"/>
        <v>28</v>
      </c>
      <c r="C682" t="str">
        <f>IF(E660="","","Timer=" &amp; IF(VLOOKUP(B660,'INI DATA'!$C$3:$AF$100,4,FALSE)="","",VLOOKUP(B660,'INI DATA'!$C$3:$AF$100,4,FALSE)))</f>
        <v>Timer=</v>
      </c>
      <c r="D682" s="65"/>
      <c r="E682" s="64"/>
      <c r="F682" s="7"/>
      <c r="G682" s="7"/>
      <c r="H682" s="7"/>
      <c r="I682" s="6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</row>
    <row r="683" spans="2:23" x14ac:dyDescent="0.2">
      <c r="B683" s="66">
        <f t="shared" si="10"/>
        <v>28</v>
      </c>
      <c r="C683" t="str">
        <f>IF(E660="","","PurgeDays=" &amp; IF(VLOOKUP(B660,'INI DATA'!$C$3:$AD$100,7,FALSE)&lt;&gt;"",VLOOKUP(B660,'INI DATA'!$C$3:$AD$100,26,FALSE),""))</f>
        <v>PurgeDays=</v>
      </c>
      <c r="D683" s="65"/>
      <c r="E683" s="64"/>
      <c r="F683" s="7"/>
      <c r="G683" s="7"/>
      <c r="H683" s="7"/>
      <c r="I683" s="6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</row>
    <row r="684" spans="2:23" x14ac:dyDescent="0.2">
      <c r="B684" s="66">
        <f t="shared" si="10"/>
        <v>29</v>
      </c>
      <c r="C684" t="str">
        <f>IF(E684="","","[DBTable" &amp; VLOOKUP(B684,'INI DATA'!$C$3:$AF$99,1,FALSE) &amp; "]")</f>
        <v>[DBTable29]</v>
      </c>
      <c r="D684" s="65"/>
      <c r="E684" s="64" t="str">
        <f>IF(VLOOKUP(B684,'INI DATA'!$C$3:$AD$100,5,FALSE)="","","used")</f>
        <v>used</v>
      </c>
      <c r="F684" s="7"/>
      <c r="G684" s="7"/>
      <c r="H684" s="7"/>
      <c r="I684" s="6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</row>
    <row r="685" spans="2:23" x14ac:dyDescent="0.2">
      <c r="B685" s="66">
        <f t="shared" si="10"/>
        <v>29</v>
      </c>
      <c r="C685" t="str">
        <f>IF(E684="","","Name=" &amp; IF(VLOOKUP(B684,'INI DATA'!$C$3:$AD$100,5,FALSE)="","",VLOOKUP(B684,'INI DATA'!$C$3:$AD$100,2,FALSE)&amp;"-"&amp;VLOOKUP(B684,'INI DATA'!$C$3:$AD$100,5,FALSE)))</f>
        <v>Name=Counter-Refridgerator</v>
      </c>
      <c r="D685" s="65"/>
      <c r="E685" s="64"/>
      <c r="F685" s="7"/>
      <c r="G685" s="7"/>
      <c r="H685" s="7"/>
      <c r="I685" s="6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</row>
    <row r="686" spans="2:23" x14ac:dyDescent="0.2">
      <c r="B686" s="66">
        <f t="shared" si="10"/>
        <v>29</v>
      </c>
      <c r="C686" t="str">
        <f>IF(E684="","","Data1=" &amp; IF(VLOOKUP(B684,'INI DATA'!$C$3:$AD$100,6,FALSE)="",0,VLOOKUP(B684,'INI DATA'!$C$3:$AD$100,6,FALSE)))</f>
        <v>Data1=1</v>
      </c>
      <c r="D686" s="65"/>
      <c r="E686" s="64"/>
      <c r="F686" s="7"/>
      <c r="G686" s="7"/>
      <c r="H686" s="7"/>
      <c r="I686" s="6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</row>
    <row r="687" spans="2:23" x14ac:dyDescent="0.2">
      <c r="B687" s="66">
        <f t="shared" si="10"/>
        <v>29</v>
      </c>
      <c r="C687" t="str">
        <f>IF(E684="","","Data1Label="&amp; IF(VLOOKUP(B684,'INI DATA'!$C$3:$AD$100,7,FALSE)&lt;&gt;"","""" &amp; VLOOKUP(B684,'INI DATA'!$C$3:$AD$100,7,FALSE)&amp;"""",""))</f>
        <v>Data1Label="Refridgerator"</v>
      </c>
      <c r="D687" s="65"/>
      <c r="E687" s="64"/>
      <c r="F687" s="7"/>
      <c r="G687" s="7"/>
      <c r="H687" s="7"/>
      <c r="I687" s="6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</row>
    <row r="688" spans="2:23" x14ac:dyDescent="0.2">
      <c r="B688" s="66">
        <f t="shared" si="10"/>
        <v>29</v>
      </c>
      <c r="C688" t="str">
        <f>IF(E684="","","Data2=" &amp; IF(VLOOKUP(B684,'INI DATA'!$C$3:$AD$100,8,FALSE)="","",VLOOKUP(B684,'INI DATA'!$C$3:$AD$100,8,FALSE)))</f>
        <v>Data2=</v>
      </c>
      <c r="D688" s="65"/>
      <c r="E688" s="64"/>
      <c r="F688" s="7"/>
      <c r="G688" s="7"/>
      <c r="H688" s="7"/>
      <c r="I688" s="6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</row>
    <row r="689" spans="2:23" x14ac:dyDescent="0.2">
      <c r="B689" s="66">
        <f t="shared" si="10"/>
        <v>29</v>
      </c>
      <c r="C689" t="str">
        <f>IF(E684="","","Data2Label="&amp; IF(VLOOKUP(B684,'INI DATA'!$C$3:$AD$100,9,FALSE)&lt;&gt;"","""" &amp; VLOOKUP(B684,'INI DATA'!$C$3:$AD$100,9,FALSE)&amp;"""",""))</f>
        <v>Data2Label=</v>
      </c>
      <c r="D689" s="65"/>
      <c r="E689" s="64"/>
      <c r="F689" s="7"/>
      <c r="G689" s="7"/>
      <c r="H689" s="7"/>
      <c r="I689" s="6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</row>
    <row r="690" spans="2:23" x14ac:dyDescent="0.2">
      <c r="B690" s="66">
        <f t="shared" si="10"/>
        <v>29</v>
      </c>
      <c r="C690" t="str">
        <f>IF(E684="","","Data3=" &amp; IF(VLOOKUP(B684,'INI DATA'!$C$3:$AD$100,10,FALSE)="","",VLOOKUP(B684,'INI DATA'!$C$3:$AD$100,10,FALSE)))</f>
        <v>Data3=</v>
      </c>
      <c r="D690" s="65"/>
      <c r="E690" s="64"/>
      <c r="F690" s="7"/>
      <c r="G690" s="7"/>
      <c r="H690" s="7"/>
      <c r="I690" s="6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</row>
    <row r="691" spans="2:23" x14ac:dyDescent="0.2">
      <c r="B691" s="66">
        <f t="shared" ref="B691:B754" si="11">IF((ROW()/24)&lt;&gt;ROUND(ROW()/24,0),ROUND(ROW()/24,0),ROW()/24)</f>
        <v>29</v>
      </c>
      <c r="C691" t="str">
        <f>IF(E684="","","Data3Label="&amp; IF(VLOOKUP(B684,'INI DATA'!$C$3:$AD$100,11,FALSE)&lt;&gt;"","""" &amp; VLOOKUP(B684,'INI DATA'!$C$3:$AD$100,11,FALSE)&amp;"""",""))</f>
        <v>Data3Label=</v>
      </c>
      <c r="D691" s="65"/>
      <c r="E691" s="64"/>
      <c r="F691" s="7"/>
      <c r="G691" s="7"/>
      <c r="H691" s="7"/>
      <c r="I691" s="6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</row>
    <row r="692" spans="2:23" x14ac:dyDescent="0.2">
      <c r="B692" s="66">
        <f t="shared" si="11"/>
        <v>29</v>
      </c>
      <c r="C692" t="str">
        <f>IF(E684="","","Data4=" &amp; IF(VLOOKUP(B684,'INI DATA'!$C$3:$AD$100,12,FALSE)="","",VLOOKUP(B684,'INI DATA'!$C$3:$AD$100,12,FALSE)))</f>
        <v>Data4=</v>
      </c>
      <c r="D692" s="65"/>
      <c r="E692" s="64"/>
      <c r="F692" s="7"/>
      <c r="G692" s="7"/>
      <c r="H692" s="7"/>
      <c r="I692" s="6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</row>
    <row r="693" spans="2:23" x14ac:dyDescent="0.2">
      <c r="B693" s="66">
        <f t="shared" si="11"/>
        <v>29</v>
      </c>
      <c r="C693" t="str">
        <f>IF(E684="","","Data4Label="&amp; IF(VLOOKUP(B684,'INI DATA'!$C$3:$AD$100,13,FALSE)&lt;&gt;"","""" &amp; VLOOKUP(B684,'INI DATA'!$C$3:$AD$100,13,FALSE)&amp;"""",""))</f>
        <v>Data4Label=</v>
      </c>
      <c r="D693" s="65"/>
      <c r="E693" s="64"/>
      <c r="F693" s="7"/>
      <c r="G693" s="7"/>
      <c r="H693" s="7"/>
      <c r="I693" s="6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</row>
    <row r="694" spans="2:23" x14ac:dyDescent="0.2">
      <c r="B694" s="66">
        <f t="shared" si="11"/>
        <v>29</v>
      </c>
      <c r="C694" t="str">
        <f>IF(E684="","","Data5=" &amp; IF(VLOOKUP(B684,'INI DATA'!$C$3:$AD$100,14,FALSE)="","",VLOOKUP(B684,'INI DATA'!$C$3:$AD$100,14,FALSE)))</f>
        <v>Data5=</v>
      </c>
      <c r="D694" s="65"/>
      <c r="E694" s="64"/>
      <c r="F694" s="7"/>
      <c r="G694" s="7"/>
      <c r="H694" s="7"/>
      <c r="I694" s="6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</row>
    <row r="695" spans="2:23" x14ac:dyDescent="0.2">
      <c r="B695" s="66">
        <f t="shared" si="11"/>
        <v>29</v>
      </c>
      <c r="C695" t="str">
        <f>IF(E684="","","Data5Label="&amp; IF(VLOOKUP(B684,'INI DATA'!$C$3:$AD$100,15,FALSE)&lt;&gt;"","""" &amp; VLOOKUP(B684,'INI DATA'!$C$3:$AD$100,15,FALSE)&amp;"""",""))</f>
        <v>Data5Label=</v>
      </c>
      <c r="D695" s="65"/>
      <c r="E695" s="64"/>
      <c r="F695" s="7"/>
      <c r="G695" s="7"/>
      <c r="H695" s="7"/>
      <c r="I695" s="6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</row>
    <row r="696" spans="2:23" x14ac:dyDescent="0.2">
      <c r="B696" s="66">
        <f t="shared" si="11"/>
        <v>29</v>
      </c>
      <c r="C696" t="str">
        <f>IF(E684="","","Data6=" &amp; IF(VLOOKUP(B684,'INI DATA'!$C$3:$AD$100,16,FALSE)="","",VLOOKUP(B684,'INI DATA'!$C$3:$AD$100,16,FALSE)))</f>
        <v>Data6=</v>
      </c>
      <c r="D696" s="65"/>
      <c r="E696" s="64"/>
      <c r="F696" s="7"/>
      <c r="G696" s="7"/>
      <c r="H696" s="7"/>
      <c r="I696" s="6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</row>
    <row r="697" spans="2:23" x14ac:dyDescent="0.2">
      <c r="B697" s="66">
        <f t="shared" si="11"/>
        <v>29</v>
      </c>
      <c r="C697" t="str">
        <f>IF(E684="","","Data6Label="&amp; IF(VLOOKUP(B684,'INI DATA'!$C$3:$AD$100,17,FALSE)&lt;&gt;"","""" &amp; VLOOKUP(B684,'INI DATA'!$C$3:$AD$100,17,FALSE)&amp;"""",""))</f>
        <v>Data6Label=</v>
      </c>
      <c r="D697" s="65"/>
      <c r="E697" s="64"/>
      <c r="F697" s="7"/>
      <c r="G697" s="7"/>
      <c r="H697" s="7"/>
      <c r="I697" s="6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</row>
    <row r="698" spans="2:23" x14ac:dyDescent="0.2">
      <c r="B698" s="66">
        <f t="shared" si="11"/>
        <v>29</v>
      </c>
      <c r="C698" t="str">
        <f>IF(E684="","","Data7=" &amp; IF(VLOOKUP(B686,'INI DATA'!$C$3:$AD$100,18,FALSE)="","",VLOOKUP(B686,'INI DATA'!$C$3:$AD$100,18,FALSE)))</f>
        <v>Data7=</v>
      </c>
      <c r="D698" s="65"/>
      <c r="E698" s="64"/>
      <c r="F698" s="7"/>
      <c r="G698" s="7"/>
      <c r="H698" s="7"/>
      <c r="I698" s="6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</row>
    <row r="699" spans="2:23" x14ac:dyDescent="0.2">
      <c r="B699" s="66">
        <f t="shared" si="11"/>
        <v>29</v>
      </c>
      <c r="C699" t="str">
        <f>IF(E684="","","Data7Label="&amp; IF(VLOOKUP(B684,'INI DATA'!$C$3:$AD$100,19,FALSE)&lt;&gt;"","""" &amp; VLOOKUP(B684,'INI DATA'!$C$3:$AD$100,19,FALSE)&amp;"""",""))</f>
        <v>Data7Label=</v>
      </c>
      <c r="D699" s="65"/>
      <c r="E699" s="64"/>
      <c r="F699" s="7"/>
      <c r="G699" s="7"/>
      <c r="H699" s="7"/>
      <c r="I699" s="6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</row>
    <row r="700" spans="2:23" x14ac:dyDescent="0.2">
      <c r="B700" s="66">
        <f t="shared" si="11"/>
        <v>29</v>
      </c>
      <c r="C700" t="str">
        <f>IF(E684="","","Data8=" &amp; IF(VLOOKUP(B686,'INI DATA'!$C$3:$AD$100,20,FALSE)="","",VLOOKUP(B686,'INI DATA'!$C$3:$AD$100,20,FALSE)))</f>
        <v>Data8=</v>
      </c>
      <c r="D700" s="65"/>
      <c r="E700" s="64"/>
      <c r="F700" s="7"/>
      <c r="G700" s="7"/>
      <c r="H700" s="7"/>
      <c r="I700" s="6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</row>
    <row r="701" spans="2:23" x14ac:dyDescent="0.2">
      <c r="B701" s="66">
        <f t="shared" si="11"/>
        <v>29</v>
      </c>
      <c r="C701" t="str">
        <f>IF(E684="","","Data8Label="&amp; IF(VLOOKUP(B684,'INI DATA'!$C$3:$AD$100,21,FALSE)&lt;&gt;"","""" &amp; VLOOKUP(B684,'INI DATA'!$C$3:$AD$100,21,FALSE)&amp;"""",""))</f>
        <v>Data8Label=</v>
      </c>
      <c r="D701" s="65"/>
      <c r="E701" s="64"/>
      <c r="F701" s="7"/>
      <c r="G701" s="7"/>
      <c r="H701" s="7"/>
      <c r="I701" s="6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</row>
    <row r="702" spans="2:23" x14ac:dyDescent="0.2">
      <c r="B702" s="66">
        <f t="shared" si="11"/>
        <v>29</v>
      </c>
      <c r="C702" t="str">
        <f>IF(E684="","","Data9=" &amp; IF(VLOOKUP(B686,'INI DATA'!$C$3:$AD$100,22,FALSE)="","",VLOOKUP(B686,'INI DATA'!$C$3:$AD$100,22,FALSE)))</f>
        <v>Data9=</v>
      </c>
      <c r="D702" s="65"/>
      <c r="E702" s="64"/>
      <c r="F702" s="7"/>
      <c r="G702" s="7"/>
      <c r="H702" s="7"/>
      <c r="I702" s="6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</row>
    <row r="703" spans="2:23" x14ac:dyDescent="0.2">
      <c r="B703" s="66">
        <f t="shared" si="11"/>
        <v>29</v>
      </c>
      <c r="C703" t="str">
        <f>IF(E684="","","Data9Label="&amp; IF(VLOOKUP(B684,'INI DATA'!$C$3:$AD$100,23,FALSE)&lt;&gt;"","""" &amp; VLOOKUP(B684,'INI DATA'!$C$3:$AD$100,23,FALSE)&amp;"""",""))</f>
        <v>Data9Label=</v>
      </c>
      <c r="D703" s="65"/>
      <c r="E703" s="64"/>
      <c r="F703" s="7"/>
      <c r="G703" s="7"/>
      <c r="H703" s="7"/>
      <c r="I703" s="6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</row>
    <row r="704" spans="2:23" x14ac:dyDescent="0.2">
      <c r="B704" s="66">
        <f t="shared" si="11"/>
        <v>29</v>
      </c>
      <c r="C704" t="str">
        <f>IF(E684="","","Data10=" &amp; IF(VLOOKUP(B686,'INI DATA'!$C$3:$AD$100,24,FALSE)="","",VLOOKUP(B686,'INI DATA'!$C$3:$AD$100,24,FALSE)))</f>
        <v>Data10=</v>
      </c>
      <c r="D704" s="65"/>
      <c r="E704" s="64"/>
      <c r="F704" s="7"/>
      <c r="G704" s="7"/>
      <c r="H704" s="7"/>
      <c r="I704" s="6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</row>
    <row r="705" spans="2:23" x14ac:dyDescent="0.2">
      <c r="B705" s="66">
        <f t="shared" si="11"/>
        <v>29</v>
      </c>
      <c r="C705" t="str">
        <f>IF(E684="","","Data10Label="&amp; IF(VLOOKUP(B684,'INI DATA'!$C$3:$AD$100,25,FALSE)&lt;&gt;"","""" &amp; VLOOKUP(B684,'INI DATA'!$C$3:$AD$100,25,FALSE)&amp;"""",""))</f>
        <v>Data10Label=</v>
      </c>
      <c r="D705" s="65"/>
      <c r="E705" s="64"/>
      <c r="F705" s="7"/>
      <c r="G705" s="7"/>
      <c r="H705" s="7"/>
      <c r="I705" s="6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</row>
    <row r="706" spans="2:23" x14ac:dyDescent="0.2">
      <c r="B706" s="66">
        <f t="shared" si="11"/>
        <v>29</v>
      </c>
      <c r="C706" t="str">
        <f>IF(E684="","","Timer=" &amp; IF(VLOOKUP(B684,'INI DATA'!$C$3:$AF$100,4,FALSE)="","",VLOOKUP(B684,'INI DATA'!$C$3:$AF$100,4,FALSE)))</f>
        <v>Timer=</v>
      </c>
      <c r="D706" s="65"/>
      <c r="E706" s="64"/>
      <c r="F706" s="7"/>
      <c r="G706" s="7"/>
      <c r="H706" s="7"/>
      <c r="I706" s="6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</row>
    <row r="707" spans="2:23" x14ac:dyDescent="0.2">
      <c r="B707" s="66">
        <f t="shared" si="11"/>
        <v>29</v>
      </c>
      <c r="C707" t="str">
        <f>IF(E684="","","PurgeDays=" &amp; IF(VLOOKUP(B684,'INI DATA'!$C$3:$AD$100,7,FALSE)&lt;&gt;"",VLOOKUP(B684,'INI DATA'!$C$3:$AD$100,26,FALSE),""))</f>
        <v>PurgeDays=</v>
      </c>
      <c r="D707" s="65"/>
      <c r="E707" s="64"/>
      <c r="F707" s="7"/>
      <c r="G707" s="7"/>
      <c r="H707" s="7"/>
      <c r="I707" s="6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</row>
    <row r="708" spans="2:23" x14ac:dyDescent="0.2">
      <c r="B708" s="66">
        <f t="shared" si="11"/>
        <v>30</v>
      </c>
      <c r="C708" t="str">
        <f>IF(E708="","","[DBTable" &amp; VLOOKUP(B708,'INI DATA'!$C$3:$AF$99,1,FALSE) &amp; "]")</f>
        <v>[DBTable30]</v>
      </c>
      <c r="D708" s="65"/>
      <c r="E708" s="64" t="str">
        <f>IF(VLOOKUP(B708,'INI DATA'!$C$3:$AD$100,5,FALSE)="","","used")</f>
        <v>used</v>
      </c>
      <c r="F708" s="7"/>
      <c r="G708" s="7"/>
      <c r="H708" s="7"/>
      <c r="I708" s="6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</row>
    <row r="709" spans="2:23" x14ac:dyDescent="0.2">
      <c r="B709" s="66">
        <f t="shared" si="11"/>
        <v>30</v>
      </c>
      <c r="C709" t="str">
        <f>IF(E708="","","Name=" &amp; IF(VLOOKUP(B708,'INI DATA'!$C$3:$AD$100,5,FALSE)="","",VLOOKUP(B708,'INI DATA'!$C$3:$AD$100,2,FALSE)&amp;"-"&amp;VLOOKUP(B708,'INI DATA'!$C$3:$AD$100,5,FALSE)))</f>
        <v>Name=Counter-Garage front</v>
      </c>
      <c r="D709" s="65"/>
      <c r="E709" s="64"/>
      <c r="F709" s="7"/>
      <c r="G709" s="7"/>
      <c r="H709" s="7"/>
      <c r="I709" s="6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</row>
    <row r="710" spans="2:23" x14ac:dyDescent="0.2">
      <c r="B710" s="66">
        <f t="shared" si="11"/>
        <v>30</v>
      </c>
      <c r="C710" t="str">
        <f>IF(E708="","","Data1=" &amp; IF(VLOOKUP(B708,'INI DATA'!$C$3:$AD$100,6,FALSE)="",0,VLOOKUP(B708,'INI DATA'!$C$3:$AD$100,6,FALSE)))</f>
        <v>Data1=1</v>
      </c>
      <c r="D710" s="65"/>
      <c r="E710" s="64"/>
      <c r="F710" s="7"/>
      <c r="G710" s="7"/>
      <c r="H710" s="7"/>
      <c r="I710" s="6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</row>
    <row r="711" spans="2:23" x14ac:dyDescent="0.2">
      <c r="B711" s="66">
        <f t="shared" si="11"/>
        <v>30</v>
      </c>
      <c r="C711" t="str">
        <f>IF(E708="","","Data1Label="&amp; IF(VLOOKUP(B708,'INI DATA'!$C$3:$AD$100,7,FALSE)&lt;&gt;"","""" &amp; VLOOKUP(B708,'INI DATA'!$C$3:$AD$100,7,FALSE)&amp;"""",""))</f>
        <v>Data1Label="Garage front"</v>
      </c>
      <c r="D711" s="65"/>
      <c r="E711" s="64"/>
      <c r="F711" s="7"/>
      <c r="G711" s="7"/>
      <c r="H711" s="7"/>
      <c r="I711" s="6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</row>
    <row r="712" spans="2:23" x14ac:dyDescent="0.2">
      <c r="B712" s="66">
        <f t="shared" si="11"/>
        <v>30</v>
      </c>
      <c r="C712" t="str">
        <f>IF(E708="","","Data2=" &amp; IF(VLOOKUP(B708,'INI DATA'!$C$3:$AD$100,8,FALSE)="","",VLOOKUP(B708,'INI DATA'!$C$3:$AD$100,8,FALSE)))</f>
        <v>Data2=</v>
      </c>
      <c r="D712" s="65"/>
      <c r="E712" s="64"/>
      <c r="F712" s="7"/>
      <c r="G712" s="7"/>
      <c r="H712" s="7"/>
      <c r="I712" s="6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</row>
    <row r="713" spans="2:23" x14ac:dyDescent="0.2">
      <c r="B713" s="66">
        <f t="shared" si="11"/>
        <v>30</v>
      </c>
      <c r="C713" t="str">
        <f>IF(E708="","","Data2Label="&amp; IF(VLOOKUP(B708,'INI DATA'!$C$3:$AD$100,9,FALSE)&lt;&gt;"","""" &amp; VLOOKUP(B708,'INI DATA'!$C$3:$AD$100,9,FALSE)&amp;"""",""))</f>
        <v>Data2Label=</v>
      </c>
      <c r="D713" s="65"/>
      <c r="E713" s="64"/>
      <c r="F713" s="7"/>
      <c r="G713" s="7"/>
      <c r="H713" s="7"/>
      <c r="I713" s="6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</row>
    <row r="714" spans="2:23" x14ac:dyDescent="0.2">
      <c r="B714" s="66">
        <f t="shared" si="11"/>
        <v>30</v>
      </c>
      <c r="C714" t="str">
        <f>IF(E708="","","Data3=" &amp; IF(VLOOKUP(B708,'INI DATA'!$C$3:$AD$100,10,FALSE)="","",VLOOKUP(B708,'INI DATA'!$C$3:$AD$100,10,FALSE)))</f>
        <v>Data3=</v>
      </c>
      <c r="D714" s="65"/>
      <c r="E714" s="64"/>
      <c r="F714" s="7"/>
      <c r="G714" s="7"/>
      <c r="H714" s="7"/>
      <c r="I714" s="6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</row>
    <row r="715" spans="2:23" x14ac:dyDescent="0.2">
      <c r="B715" s="66">
        <f t="shared" si="11"/>
        <v>30</v>
      </c>
      <c r="C715" t="str">
        <f>IF(E708="","","Data3Label="&amp; IF(VLOOKUP(B708,'INI DATA'!$C$3:$AD$100,11,FALSE)&lt;&gt;"","""" &amp; VLOOKUP(B708,'INI DATA'!$C$3:$AD$100,11,FALSE)&amp;"""",""))</f>
        <v>Data3Label=</v>
      </c>
      <c r="D715" s="65"/>
      <c r="E715" s="64"/>
      <c r="F715" s="7"/>
      <c r="G715" s="7"/>
      <c r="H715" s="7"/>
      <c r="I715" s="6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</row>
    <row r="716" spans="2:23" x14ac:dyDescent="0.2">
      <c r="B716" s="66">
        <f t="shared" si="11"/>
        <v>30</v>
      </c>
      <c r="C716" t="str">
        <f>IF(E708="","","Data4=" &amp; IF(VLOOKUP(B708,'INI DATA'!$C$3:$AD$100,12,FALSE)="","",VLOOKUP(B708,'INI DATA'!$C$3:$AD$100,12,FALSE)))</f>
        <v>Data4=</v>
      </c>
      <c r="D716" s="65"/>
      <c r="E716" s="64"/>
      <c r="F716" s="7"/>
      <c r="G716" s="7"/>
      <c r="H716" s="7"/>
      <c r="I716" s="6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</row>
    <row r="717" spans="2:23" x14ac:dyDescent="0.2">
      <c r="B717" s="66">
        <f t="shared" si="11"/>
        <v>30</v>
      </c>
      <c r="C717" t="str">
        <f>IF(E708="","","Data4Label="&amp; IF(VLOOKUP(B708,'INI DATA'!$C$3:$AD$100,13,FALSE)&lt;&gt;"","""" &amp; VLOOKUP(B708,'INI DATA'!$C$3:$AD$100,13,FALSE)&amp;"""",""))</f>
        <v>Data4Label=</v>
      </c>
      <c r="D717" s="65"/>
      <c r="E717" s="64"/>
      <c r="F717" s="7"/>
      <c r="G717" s="7"/>
      <c r="H717" s="7"/>
      <c r="I717" s="6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</row>
    <row r="718" spans="2:23" x14ac:dyDescent="0.2">
      <c r="B718" s="66">
        <f t="shared" si="11"/>
        <v>30</v>
      </c>
      <c r="C718" t="str">
        <f>IF(E708="","","Data5=" &amp; IF(VLOOKUP(B708,'INI DATA'!$C$3:$AD$100,14,FALSE)="","",VLOOKUP(B708,'INI DATA'!$C$3:$AD$100,14,FALSE)))</f>
        <v>Data5=</v>
      </c>
      <c r="D718" s="65"/>
      <c r="E718" s="64"/>
      <c r="F718" s="7"/>
      <c r="G718" s="7"/>
      <c r="H718" s="7"/>
      <c r="I718" s="6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</row>
    <row r="719" spans="2:23" x14ac:dyDescent="0.2">
      <c r="B719" s="66">
        <f t="shared" si="11"/>
        <v>30</v>
      </c>
      <c r="C719" t="str">
        <f>IF(E708="","","Data5Label="&amp; IF(VLOOKUP(B708,'INI DATA'!$C$3:$AD$100,15,FALSE)&lt;&gt;"","""" &amp; VLOOKUP(B708,'INI DATA'!$C$3:$AD$100,15,FALSE)&amp;"""",""))</f>
        <v>Data5Label=</v>
      </c>
      <c r="D719" s="65"/>
      <c r="E719" s="64"/>
      <c r="F719" s="7"/>
      <c r="G719" s="7"/>
      <c r="H719" s="7"/>
      <c r="I719" s="6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</row>
    <row r="720" spans="2:23" x14ac:dyDescent="0.2">
      <c r="B720" s="66">
        <f t="shared" si="11"/>
        <v>30</v>
      </c>
      <c r="C720" t="str">
        <f>IF(E708="","","Data6=" &amp; IF(VLOOKUP(B708,'INI DATA'!$C$3:$AD$100,16,FALSE)="","",VLOOKUP(B708,'INI DATA'!$C$3:$AD$100,16,FALSE)))</f>
        <v>Data6=</v>
      </c>
      <c r="D720" s="65"/>
      <c r="E720" s="64"/>
      <c r="F720" s="7"/>
      <c r="G720" s="7"/>
      <c r="H720" s="7"/>
      <c r="I720" s="6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</row>
    <row r="721" spans="2:23" x14ac:dyDescent="0.2">
      <c r="B721" s="66">
        <f t="shared" si="11"/>
        <v>30</v>
      </c>
      <c r="C721" t="str">
        <f>IF(E708="","","Data6Label="&amp; IF(VLOOKUP(B708,'INI DATA'!$C$3:$AD$100,17,FALSE)&lt;&gt;"","""" &amp; VLOOKUP(B708,'INI DATA'!$C$3:$AD$100,17,FALSE)&amp;"""",""))</f>
        <v>Data6Label=</v>
      </c>
      <c r="D721" s="65"/>
      <c r="E721" s="64"/>
      <c r="F721" s="7"/>
      <c r="G721" s="7"/>
      <c r="H721" s="7"/>
      <c r="I721" s="6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</row>
    <row r="722" spans="2:23" x14ac:dyDescent="0.2">
      <c r="B722" s="66">
        <f t="shared" si="11"/>
        <v>30</v>
      </c>
      <c r="C722" t="str">
        <f>IF(E708="","","Data7=" &amp; IF(VLOOKUP(B710,'INI DATA'!$C$3:$AD$100,18,FALSE)="","",VLOOKUP(B710,'INI DATA'!$C$3:$AD$100,18,FALSE)))</f>
        <v>Data7=</v>
      </c>
      <c r="D722" s="65"/>
      <c r="E722" s="64"/>
      <c r="F722" s="7"/>
      <c r="G722" s="7"/>
      <c r="H722" s="7"/>
      <c r="I722" s="6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</row>
    <row r="723" spans="2:23" x14ac:dyDescent="0.2">
      <c r="B723" s="66">
        <f t="shared" si="11"/>
        <v>30</v>
      </c>
      <c r="C723" t="str">
        <f>IF(E708="","","Data7Label="&amp; IF(VLOOKUP(B708,'INI DATA'!$C$3:$AD$100,19,FALSE)&lt;&gt;"","""" &amp; VLOOKUP(B708,'INI DATA'!$C$3:$AD$100,19,FALSE)&amp;"""",""))</f>
        <v>Data7Label=</v>
      </c>
      <c r="D723" s="65"/>
      <c r="E723" s="64"/>
      <c r="F723" s="7"/>
      <c r="G723" s="7"/>
      <c r="H723" s="7"/>
      <c r="I723" s="6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</row>
    <row r="724" spans="2:23" x14ac:dyDescent="0.2">
      <c r="B724" s="66">
        <f t="shared" si="11"/>
        <v>30</v>
      </c>
      <c r="C724" t="str">
        <f>IF(E708="","","Data8=" &amp; IF(VLOOKUP(B710,'INI DATA'!$C$3:$AD$100,20,FALSE)="","",VLOOKUP(B710,'INI DATA'!$C$3:$AD$100,20,FALSE)))</f>
        <v>Data8=</v>
      </c>
      <c r="D724" s="65"/>
      <c r="E724" s="64"/>
      <c r="F724" s="7"/>
      <c r="G724" s="7"/>
      <c r="H724" s="7"/>
      <c r="I724" s="6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</row>
    <row r="725" spans="2:23" x14ac:dyDescent="0.2">
      <c r="B725" s="66">
        <f t="shared" si="11"/>
        <v>30</v>
      </c>
      <c r="C725" t="str">
        <f>IF(E708="","","Data8Label="&amp; IF(VLOOKUP(B708,'INI DATA'!$C$3:$AD$100,21,FALSE)&lt;&gt;"","""" &amp; VLOOKUP(B708,'INI DATA'!$C$3:$AD$100,21,FALSE)&amp;"""",""))</f>
        <v>Data8Label=</v>
      </c>
      <c r="D725" s="65"/>
      <c r="E725" s="64"/>
      <c r="F725" s="7"/>
      <c r="G725" s="7"/>
      <c r="H725" s="7"/>
      <c r="I725" s="6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</row>
    <row r="726" spans="2:23" x14ac:dyDescent="0.2">
      <c r="B726" s="66">
        <f t="shared" si="11"/>
        <v>30</v>
      </c>
      <c r="C726" t="str">
        <f>IF(E708="","","Data9=" &amp; IF(VLOOKUP(B710,'INI DATA'!$C$3:$AD$100,22,FALSE)="","",VLOOKUP(B710,'INI DATA'!$C$3:$AD$100,22,FALSE)))</f>
        <v>Data9=</v>
      </c>
      <c r="D726" s="65"/>
      <c r="E726" s="64"/>
      <c r="F726" s="7"/>
      <c r="G726" s="7"/>
      <c r="H726" s="7"/>
      <c r="I726" s="6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</row>
    <row r="727" spans="2:23" x14ac:dyDescent="0.2">
      <c r="B727" s="66">
        <f t="shared" si="11"/>
        <v>30</v>
      </c>
      <c r="C727" t="str">
        <f>IF(E708="","","Data9Label="&amp; IF(VLOOKUP(B708,'INI DATA'!$C$3:$AD$100,23,FALSE)&lt;&gt;"","""" &amp; VLOOKUP(B708,'INI DATA'!$C$3:$AD$100,23,FALSE)&amp;"""",""))</f>
        <v>Data9Label=</v>
      </c>
      <c r="D727" s="65"/>
      <c r="E727" s="64"/>
      <c r="F727" s="7"/>
      <c r="G727" s="7"/>
      <c r="H727" s="7"/>
      <c r="I727" s="6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</row>
    <row r="728" spans="2:23" x14ac:dyDescent="0.2">
      <c r="B728" s="66">
        <f t="shared" si="11"/>
        <v>30</v>
      </c>
      <c r="C728" t="str">
        <f>IF(E708="","","Data10=" &amp; IF(VLOOKUP(B710,'INI DATA'!$C$3:$AD$100,24,FALSE)="","",VLOOKUP(B710,'INI DATA'!$C$3:$AD$100,24,FALSE)))</f>
        <v>Data10=</v>
      </c>
      <c r="D728" s="65"/>
      <c r="E728" s="64"/>
      <c r="F728" s="7"/>
      <c r="G728" s="7"/>
      <c r="H728" s="7"/>
      <c r="I728" s="6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</row>
    <row r="729" spans="2:23" x14ac:dyDescent="0.2">
      <c r="B729" s="66">
        <f t="shared" si="11"/>
        <v>30</v>
      </c>
      <c r="C729" t="str">
        <f>IF(E708="","","Data10Label="&amp; IF(VLOOKUP(B708,'INI DATA'!$C$3:$AD$100,25,FALSE)&lt;&gt;"","""" &amp; VLOOKUP(B708,'INI DATA'!$C$3:$AD$100,25,FALSE)&amp;"""",""))</f>
        <v>Data10Label=</v>
      </c>
      <c r="D729" s="65"/>
      <c r="E729" s="64"/>
      <c r="F729" s="7"/>
      <c r="G729" s="7"/>
      <c r="H729" s="7"/>
      <c r="I729" s="6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</row>
    <row r="730" spans="2:23" x14ac:dyDescent="0.2">
      <c r="B730" s="66">
        <f t="shared" si="11"/>
        <v>30</v>
      </c>
      <c r="C730" t="str">
        <f>IF(E708="","","Timer=" &amp; IF(VLOOKUP(B708,'INI DATA'!$C$3:$AF$100,4,FALSE)="","",VLOOKUP(B708,'INI DATA'!$C$3:$AF$100,4,FALSE)))</f>
        <v>Timer=</v>
      </c>
      <c r="D730" s="65"/>
      <c r="E730" s="64"/>
      <c r="F730" s="7"/>
      <c r="G730" s="7"/>
      <c r="H730" s="7"/>
      <c r="I730" s="6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</row>
    <row r="731" spans="2:23" x14ac:dyDescent="0.2">
      <c r="B731" s="66">
        <f t="shared" si="11"/>
        <v>30</v>
      </c>
      <c r="C731" t="str">
        <f>IF(E708="","","PurgeDays=" &amp; IF(VLOOKUP(B708,'INI DATA'!$C$3:$AD$100,7,FALSE)&lt;&gt;"",VLOOKUP(B708,'INI DATA'!$C$3:$AD$100,26,FALSE),""))</f>
        <v>PurgeDays=</v>
      </c>
      <c r="D731" s="65"/>
      <c r="E731" s="64"/>
      <c r="F731" s="7"/>
      <c r="G731" s="7"/>
      <c r="H731" s="7"/>
      <c r="I731" s="6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</row>
    <row r="732" spans="2:23" x14ac:dyDescent="0.2">
      <c r="B732" s="66">
        <f t="shared" si="11"/>
        <v>31</v>
      </c>
      <c r="C732" t="str">
        <f>IF(E732="","","[DBTable" &amp; VLOOKUP(B732,'INI DATA'!$C$3:$AF$99,1,FALSE) &amp; "]")</f>
        <v>[DBTable31]</v>
      </c>
      <c r="D732" s="65"/>
      <c r="E732" s="64" t="str">
        <f>IF(VLOOKUP(B732,'INI DATA'!$C$3:$AD$100,5,FALSE)="","","used")</f>
        <v>used</v>
      </c>
      <c r="F732" s="7"/>
      <c r="G732" s="7"/>
      <c r="H732" s="7"/>
      <c r="I732" s="6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</row>
    <row r="733" spans="2:23" x14ac:dyDescent="0.2">
      <c r="B733" s="66">
        <f t="shared" si="11"/>
        <v>31</v>
      </c>
      <c r="C733" t="str">
        <f>IF(E732="","","Name=" &amp; IF(VLOOKUP(B732,'INI DATA'!$C$3:$AD$100,5,FALSE)="","",VLOOKUP(B732,'INI DATA'!$C$3:$AD$100,2,FALSE)&amp;"-"&amp;VLOOKUP(B732,'INI DATA'!$C$3:$AD$100,5,FALSE)))</f>
        <v>Name=Counter-Garage rear</v>
      </c>
      <c r="D733" s="65"/>
      <c r="E733" s="64"/>
      <c r="F733" s="7"/>
      <c r="G733" s="7"/>
      <c r="H733" s="7"/>
      <c r="I733" s="6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</row>
    <row r="734" spans="2:23" x14ac:dyDescent="0.2">
      <c r="B734" s="66">
        <f t="shared" si="11"/>
        <v>31</v>
      </c>
      <c r="C734" t="str">
        <f>IF(E732="","","Data1=" &amp; IF(VLOOKUP(B732,'INI DATA'!$C$3:$AD$100,6,FALSE)="",0,VLOOKUP(B732,'INI DATA'!$C$3:$AD$100,6,FALSE)))</f>
        <v>Data1=1</v>
      </c>
      <c r="D734" s="65"/>
      <c r="E734" s="64"/>
      <c r="F734" s="7"/>
      <c r="G734" s="7"/>
      <c r="H734" s="7"/>
      <c r="I734" s="6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</row>
    <row r="735" spans="2:23" x14ac:dyDescent="0.2">
      <c r="B735" s="66">
        <f t="shared" si="11"/>
        <v>31</v>
      </c>
      <c r="C735" t="str">
        <f>IF(E732="","","Data1Label="&amp; IF(VLOOKUP(B732,'INI DATA'!$C$3:$AD$100,7,FALSE)&lt;&gt;"","""" &amp; VLOOKUP(B732,'INI DATA'!$C$3:$AD$100,7,FALSE)&amp;"""",""))</f>
        <v>Data1Label="Garage rear"</v>
      </c>
      <c r="D735" s="65"/>
      <c r="E735" s="64"/>
      <c r="F735" s="7"/>
      <c r="G735" s="7"/>
      <c r="H735" s="7"/>
      <c r="I735" s="6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</row>
    <row r="736" spans="2:23" x14ac:dyDescent="0.2">
      <c r="B736" s="66">
        <f t="shared" si="11"/>
        <v>31</v>
      </c>
      <c r="C736" t="str">
        <f>IF(E732="","","Data2=" &amp; IF(VLOOKUP(B732,'INI DATA'!$C$3:$AD$100,8,FALSE)="","",VLOOKUP(B732,'INI DATA'!$C$3:$AD$100,8,FALSE)))</f>
        <v>Data2=</v>
      </c>
      <c r="D736" s="65"/>
      <c r="E736" s="64"/>
      <c r="F736" s="7"/>
      <c r="G736" s="7"/>
      <c r="H736" s="7"/>
      <c r="I736" s="6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</row>
    <row r="737" spans="2:23" x14ac:dyDescent="0.2">
      <c r="B737" s="66">
        <f t="shared" si="11"/>
        <v>31</v>
      </c>
      <c r="C737" t="str">
        <f>IF(E732="","","Data2Label="&amp; IF(VLOOKUP(B732,'INI DATA'!$C$3:$AD$100,9,FALSE)&lt;&gt;"","""" &amp; VLOOKUP(B732,'INI DATA'!$C$3:$AD$100,9,FALSE)&amp;"""",""))</f>
        <v>Data2Label=</v>
      </c>
      <c r="D737" s="65"/>
      <c r="E737" s="64"/>
      <c r="F737" s="7"/>
      <c r="G737" s="7"/>
      <c r="H737" s="7"/>
      <c r="I737" s="6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</row>
    <row r="738" spans="2:23" x14ac:dyDescent="0.2">
      <c r="B738" s="66">
        <f t="shared" si="11"/>
        <v>31</v>
      </c>
      <c r="C738" t="str">
        <f>IF(E732="","","Data3=" &amp; IF(VLOOKUP(B732,'INI DATA'!$C$3:$AD$100,10,FALSE)="","",VLOOKUP(B732,'INI DATA'!$C$3:$AD$100,10,FALSE)))</f>
        <v>Data3=</v>
      </c>
      <c r="D738" s="65"/>
      <c r="E738" s="64"/>
      <c r="F738" s="7"/>
      <c r="G738" s="7"/>
      <c r="H738" s="7"/>
      <c r="I738" s="6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</row>
    <row r="739" spans="2:23" x14ac:dyDescent="0.2">
      <c r="B739" s="66">
        <f t="shared" si="11"/>
        <v>31</v>
      </c>
      <c r="C739" t="str">
        <f>IF(E732="","","Data3Label="&amp; IF(VLOOKUP(B732,'INI DATA'!$C$3:$AD$100,11,FALSE)&lt;&gt;"","""" &amp; VLOOKUP(B732,'INI DATA'!$C$3:$AD$100,11,FALSE)&amp;"""",""))</f>
        <v>Data3Label=</v>
      </c>
      <c r="D739" s="65"/>
      <c r="E739" s="64"/>
      <c r="F739" s="7"/>
      <c r="G739" s="7"/>
      <c r="H739" s="7"/>
      <c r="I739" s="6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</row>
    <row r="740" spans="2:23" x14ac:dyDescent="0.2">
      <c r="B740" s="66">
        <f t="shared" si="11"/>
        <v>31</v>
      </c>
      <c r="C740" t="str">
        <f>IF(E732="","","Data4=" &amp; IF(VLOOKUP(B732,'INI DATA'!$C$3:$AD$100,12,FALSE)="","",VLOOKUP(B732,'INI DATA'!$C$3:$AD$100,12,FALSE)))</f>
        <v>Data4=</v>
      </c>
      <c r="D740" s="65"/>
      <c r="E740" s="64"/>
      <c r="F740" s="7"/>
      <c r="G740" s="7"/>
      <c r="H740" s="7"/>
      <c r="I740" s="6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</row>
    <row r="741" spans="2:23" x14ac:dyDescent="0.2">
      <c r="B741" s="66">
        <f t="shared" si="11"/>
        <v>31</v>
      </c>
      <c r="C741" t="str">
        <f>IF(E732="","","Data4Label="&amp; IF(VLOOKUP(B732,'INI DATA'!$C$3:$AD$100,13,FALSE)&lt;&gt;"","""" &amp; VLOOKUP(B732,'INI DATA'!$C$3:$AD$100,13,FALSE)&amp;"""",""))</f>
        <v>Data4Label=</v>
      </c>
      <c r="D741" s="65"/>
      <c r="E741" s="64"/>
      <c r="F741" s="7"/>
      <c r="G741" s="7"/>
      <c r="H741" s="7"/>
      <c r="I741" s="6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</row>
    <row r="742" spans="2:23" x14ac:dyDescent="0.2">
      <c r="B742" s="66">
        <f t="shared" si="11"/>
        <v>31</v>
      </c>
      <c r="C742" t="str">
        <f>IF(E732="","","Data5=" &amp; IF(VLOOKUP(B732,'INI DATA'!$C$3:$AD$100,14,FALSE)="","",VLOOKUP(B732,'INI DATA'!$C$3:$AD$100,14,FALSE)))</f>
        <v>Data5=</v>
      </c>
      <c r="D742" s="65"/>
      <c r="E742" s="64"/>
      <c r="F742" s="7"/>
      <c r="G742" s="7"/>
      <c r="H742" s="7"/>
      <c r="I742" s="6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</row>
    <row r="743" spans="2:23" x14ac:dyDescent="0.2">
      <c r="B743" s="66">
        <f t="shared" si="11"/>
        <v>31</v>
      </c>
      <c r="C743" t="str">
        <f>IF(E732="","","Data5Label="&amp; IF(VLOOKUP(B732,'INI DATA'!$C$3:$AD$100,15,FALSE)&lt;&gt;"","""" &amp; VLOOKUP(B732,'INI DATA'!$C$3:$AD$100,15,FALSE)&amp;"""",""))</f>
        <v>Data5Label=</v>
      </c>
      <c r="D743" s="65"/>
      <c r="E743" s="64"/>
      <c r="F743" s="7"/>
      <c r="G743" s="7"/>
      <c r="H743" s="7"/>
      <c r="I743" s="6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</row>
    <row r="744" spans="2:23" x14ac:dyDescent="0.2">
      <c r="B744" s="66">
        <f t="shared" si="11"/>
        <v>31</v>
      </c>
      <c r="C744" t="str">
        <f>IF(E732="","","Data6=" &amp; IF(VLOOKUP(B732,'INI DATA'!$C$3:$AD$100,16,FALSE)="","",VLOOKUP(B732,'INI DATA'!$C$3:$AD$100,16,FALSE)))</f>
        <v>Data6=</v>
      </c>
      <c r="D744" s="65"/>
      <c r="E744" s="64"/>
      <c r="F744" s="7"/>
      <c r="G744" s="7"/>
      <c r="H744" s="7"/>
      <c r="I744" s="6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</row>
    <row r="745" spans="2:23" x14ac:dyDescent="0.2">
      <c r="B745" s="66">
        <f t="shared" si="11"/>
        <v>31</v>
      </c>
      <c r="C745" t="str">
        <f>IF(E732="","","Data6Label="&amp; IF(VLOOKUP(B732,'INI DATA'!$C$3:$AD$100,17,FALSE)&lt;&gt;"","""" &amp; VLOOKUP(B732,'INI DATA'!$C$3:$AD$100,17,FALSE)&amp;"""",""))</f>
        <v>Data6Label=</v>
      </c>
      <c r="D745" s="65"/>
      <c r="E745" s="64"/>
      <c r="F745" s="7"/>
      <c r="G745" s="7"/>
      <c r="H745" s="7"/>
      <c r="I745" s="6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</row>
    <row r="746" spans="2:23" x14ac:dyDescent="0.2">
      <c r="B746" s="66">
        <f t="shared" si="11"/>
        <v>31</v>
      </c>
      <c r="C746" t="str">
        <f>IF(E732="","","Data7=" &amp; IF(VLOOKUP(B734,'INI DATA'!$C$3:$AD$100,18,FALSE)="","",VLOOKUP(B734,'INI DATA'!$C$3:$AD$100,18,FALSE)))</f>
        <v>Data7=</v>
      </c>
      <c r="D746" s="65"/>
      <c r="E746" s="64"/>
      <c r="F746" s="7"/>
      <c r="G746" s="7"/>
      <c r="H746" s="7"/>
      <c r="I746" s="6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</row>
    <row r="747" spans="2:23" x14ac:dyDescent="0.2">
      <c r="B747" s="66">
        <f t="shared" si="11"/>
        <v>31</v>
      </c>
      <c r="C747" t="str">
        <f>IF(E732="","","Data7Label="&amp; IF(VLOOKUP(B732,'INI DATA'!$C$3:$AD$100,19,FALSE)&lt;&gt;"","""" &amp; VLOOKUP(B732,'INI DATA'!$C$3:$AD$100,19,FALSE)&amp;"""",""))</f>
        <v>Data7Label=</v>
      </c>
      <c r="D747" s="65"/>
      <c r="E747" s="64"/>
      <c r="F747" s="7"/>
      <c r="G747" s="7"/>
      <c r="H747" s="7"/>
      <c r="I747" s="6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</row>
    <row r="748" spans="2:23" x14ac:dyDescent="0.2">
      <c r="B748" s="66">
        <f t="shared" si="11"/>
        <v>31</v>
      </c>
      <c r="C748" t="str">
        <f>IF(E732="","","Data8=" &amp; IF(VLOOKUP(B734,'INI DATA'!$C$3:$AD$100,20,FALSE)="","",VLOOKUP(B734,'INI DATA'!$C$3:$AD$100,20,FALSE)))</f>
        <v>Data8=</v>
      </c>
      <c r="D748" s="65"/>
      <c r="E748" s="64"/>
      <c r="F748" s="7"/>
      <c r="G748" s="7"/>
      <c r="H748" s="7"/>
      <c r="I748" s="6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</row>
    <row r="749" spans="2:23" x14ac:dyDescent="0.2">
      <c r="B749" s="66">
        <f t="shared" si="11"/>
        <v>31</v>
      </c>
      <c r="C749" t="str">
        <f>IF(E732="","","Data8Label="&amp; IF(VLOOKUP(B732,'INI DATA'!$C$3:$AD$100,21,FALSE)&lt;&gt;"","""" &amp; VLOOKUP(B732,'INI DATA'!$C$3:$AD$100,21,FALSE)&amp;"""",""))</f>
        <v>Data8Label=</v>
      </c>
      <c r="D749" s="65"/>
      <c r="E749" s="64"/>
      <c r="F749" s="7"/>
      <c r="G749" s="7"/>
      <c r="H749" s="7"/>
      <c r="I749" s="6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</row>
    <row r="750" spans="2:23" x14ac:dyDescent="0.2">
      <c r="B750" s="66">
        <f t="shared" si="11"/>
        <v>31</v>
      </c>
      <c r="C750" t="str">
        <f>IF(E732="","","Data9=" &amp; IF(VLOOKUP(B734,'INI DATA'!$C$3:$AD$100,22,FALSE)="","",VLOOKUP(B734,'INI DATA'!$C$3:$AD$100,22,FALSE)))</f>
        <v>Data9=</v>
      </c>
      <c r="D750" s="65"/>
      <c r="E750" s="64"/>
      <c r="F750" s="7"/>
      <c r="G750" s="7"/>
      <c r="H750" s="7"/>
      <c r="I750" s="6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</row>
    <row r="751" spans="2:23" x14ac:dyDescent="0.2">
      <c r="B751" s="66">
        <f t="shared" si="11"/>
        <v>31</v>
      </c>
      <c r="C751" t="str">
        <f>IF(E732="","","Data9Label="&amp; IF(VLOOKUP(B732,'INI DATA'!$C$3:$AD$100,23,FALSE)&lt;&gt;"","""" &amp; VLOOKUP(B732,'INI DATA'!$C$3:$AD$100,23,FALSE)&amp;"""",""))</f>
        <v>Data9Label=</v>
      </c>
      <c r="D751" s="65"/>
      <c r="E751" s="64"/>
      <c r="F751" s="7"/>
      <c r="G751" s="7"/>
      <c r="H751" s="7"/>
      <c r="I751" s="6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</row>
    <row r="752" spans="2:23" x14ac:dyDescent="0.2">
      <c r="B752" s="66">
        <f t="shared" si="11"/>
        <v>31</v>
      </c>
      <c r="C752" t="str">
        <f>IF(E732="","","Data10=" &amp; IF(VLOOKUP(B734,'INI DATA'!$C$3:$AD$100,24,FALSE)="","",VLOOKUP(B734,'INI DATA'!$C$3:$AD$100,24,FALSE)))</f>
        <v>Data10=</v>
      </c>
      <c r="D752" s="65"/>
      <c r="E752" s="64"/>
      <c r="F752" s="7"/>
      <c r="G752" s="7"/>
      <c r="H752" s="7"/>
      <c r="I752" s="6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</row>
    <row r="753" spans="2:23" x14ac:dyDescent="0.2">
      <c r="B753" s="66">
        <f t="shared" si="11"/>
        <v>31</v>
      </c>
      <c r="C753" t="str">
        <f>IF(E732="","","Data10Label="&amp; IF(VLOOKUP(B732,'INI DATA'!$C$3:$AD$100,25,FALSE)&lt;&gt;"","""" &amp; VLOOKUP(B732,'INI DATA'!$C$3:$AD$100,25,FALSE)&amp;"""",""))</f>
        <v>Data10Label=</v>
      </c>
      <c r="D753" s="65"/>
      <c r="E753" s="64"/>
      <c r="F753" s="7"/>
      <c r="G753" s="7"/>
      <c r="H753" s="7"/>
      <c r="I753" s="6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</row>
    <row r="754" spans="2:23" x14ac:dyDescent="0.2">
      <c r="B754" s="66">
        <f t="shared" si="11"/>
        <v>31</v>
      </c>
      <c r="C754" t="str">
        <f>IF(E732="","","Timer=" &amp; IF(VLOOKUP(B732,'INI DATA'!$C$3:$AF$100,4,FALSE)="","",VLOOKUP(B732,'INI DATA'!$C$3:$AF$100,4,FALSE)))</f>
        <v>Timer=</v>
      </c>
      <c r="D754" s="65"/>
      <c r="E754" s="64"/>
      <c r="F754" s="7"/>
      <c r="G754" s="7"/>
      <c r="H754" s="7"/>
      <c r="I754" s="6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</row>
    <row r="755" spans="2:23" x14ac:dyDescent="0.2">
      <c r="B755" s="66">
        <f t="shared" ref="B755:B818" si="12">IF((ROW()/24)&lt;&gt;ROUND(ROW()/24,0),ROUND(ROW()/24,0),ROW()/24)</f>
        <v>31</v>
      </c>
      <c r="C755" t="str">
        <f>IF(E732="","","PurgeDays=" &amp; IF(VLOOKUP(B732,'INI DATA'!$C$3:$AD$100,7,FALSE)&lt;&gt;"",VLOOKUP(B732,'INI DATA'!$C$3:$AD$100,26,FALSE),""))</f>
        <v>PurgeDays=</v>
      </c>
      <c r="D755" s="65"/>
      <c r="E755" s="64"/>
      <c r="F755" s="7"/>
      <c r="G755" s="7"/>
      <c r="H755" s="7"/>
      <c r="I755" s="6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</row>
    <row r="756" spans="2:23" x14ac:dyDescent="0.2">
      <c r="B756" s="66">
        <f t="shared" si="12"/>
        <v>32</v>
      </c>
      <c r="C756" t="str">
        <f>IF(E756="","","[DBTable" &amp; VLOOKUP(B756,'INI DATA'!$C$3:$AF$99,1,FALSE) &amp; "]")</f>
        <v>[DBTable32]</v>
      </c>
      <c r="D756" s="65"/>
      <c r="E756" s="64" t="str">
        <f>IF(VLOOKUP(B756,'INI DATA'!$C$3:$AD$100,5,FALSE)="","","used")</f>
        <v>used</v>
      </c>
      <c r="F756" s="7"/>
      <c r="G756" s="7"/>
      <c r="H756" s="7"/>
      <c r="I756" s="6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</row>
    <row r="757" spans="2:23" x14ac:dyDescent="0.2">
      <c r="B757" s="66">
        <f t="shared" si="12"/>
        <v>32</v>
      </c>
      <c r="C757" t="str">
        <f>IF(E756="","","Name=" &amp; IF(VLOOKUP(B756,'INI DATA'!$C$3:$AD$100,5,FALSE)="","",VLOOKUP(B756,'INI DATA'!$C$3:$AD$100,2,FALSE)&amp;"-"&amp;VLOOKUP(B756,'INI DATA'!$C$3:$AD$100,5,FALSE)))</f>
        <v>Name=Counter-Ventilation</v>
      </c>
      <c r="D757" s="65"/>
      <c r="E757" s="64"/>
      <c r="F757" s="7"/>
      <c r="G757" s="7"/>
      <c r="H757" s="7"/>
      <c r="I757" s="6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</row>
    <row r="758" spans="2:23" x14ac:dyDescent="0.2">
      <c r="B758" s="66">
        <f t="shared" si="12"/>
        <v>32</v>
      </c>
      <c r="C758" t="str">
        <f>IF(E756="","","Data1=" &amp; IF(VLOOKUP(B756,'INI DATA'!$C$3:$AD$100,6,FALSE)="",0,VLOOKUP(B756,'INI DATA'!$C$3:$AD$100,6,FALSE)))</f>
        <v>Data1=1</v>
      </c>
      <c r="D758" s="65"/>
      <c r="E758" s="64"/>
      <c r="F758" s="7"/>
      <c r="G758" s="7"/>
      <c r="H758" s="7"/>
      <c r="I758" s="6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</row>
    <row r="759" spans="2:23" x14ac:dyDescent="0.2">
      <c r="B759" s="66">
        <f t="shared" si="12"/>
        <v>32</v>
      </c>
      <c r="C759" t="str">
        <f>IF(E756="","","Data1Label="&amp; IF(VLOOKUP(B756,'INI DATA'!$C$3:$AD$100,7,FALSE)&lt;&gt;"","""" &amp; VLOOKUP(B756,'INI DATA'!$C$3:$AD$100,7,FALSE)&amp;"""",""))</f>
        <v>Data1Label="Ventilation"</v>
      </c>
      <c r="D759" s="65"/>
      <c r="E759" s="64"/>
      <c r="F759" s="7"/>
      <c r="G759" s="7"/>
      <c r="H759" s="7"/>
      <c r="I759" s="6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</row>
    <row r="760" spans="2:23" x14ac:dyDescent="0.2">
      <c r="B760" s="66">
        <f t="shared" si="12"/>
        <v>32</v>
      </c>
      <c r="C760" t="str">
        <f>IF(E756="","","Data2=" &amp; IF(VLOOKUP(B756,'INI DATA'!$C$3:$AD$100,8,FALSE)="","",VLOOKUP(B756,'INI DATA'!$C$3:$AD$100,8,FALSE)))</f>
        <v>Data2=</v>
      </c>
      <c r="D760" s="65"/>
      <c r="E760" s="64"/>
      <c r="F760" s="7"/>
      <c r="G760" s="7"/>
      <c r="H760" s="7"/>
      <c r="I760" s="6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</row>
    <row r="761" spans="2:23" x14ac:dyDescent="0.2">
      <c r="B761" s="66">
        <f t="shared" si="12"/>
        <v>32</v>
      </c>
      <c r="C761" t="str">
        <f>IF(E756="","","Data2Label="&amp; IF(VLOOKUP(B756,'INI DATA'!$C$3:$AD$100,9,FALSE)&lt;&gt;"","""" &amp; VLOOKUP(B756,'INI DATA'!$C$3:$AD$100,9,FALSE)&amp;"""",""))</f>
        <v>Data2Label=</v>
      </c>
      <c r="D761" s="65"/>
      <c r="E761" s="64"/>
      <c r="F761" s="7"/>
      <c r="G761" s="7"/>
      <c r="H761" s="7"/>
      <c r="I761" s="6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</row>
    <row r="762" spans="2:23" x14ac:dyDescent="0.2">
      <c r="B762" s="66">
        <f t="shared" si="12"/>
        <v>32</v>
      </c>
      <c r="C762" t="str">
        <f>IF(E756="","","Data3=" &amp; IF(VLOOKUP(B756,'INI DATA'!$C$3:$AD$100,10,FALSE)="","",VLOOKUP(B756,'INI DATA'!$C$3:$AD$100,10,FALSE)))</f>
        <v>Data3=</v>
      </c>
      <c r="D762" s="65"/>
      <c r="E762" s="64"/>
      <c r="F762" s="7"/>
      <c r="G762" s="7"/>
      <c r="H762" s="7"/>
      <c r="I762" s="6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</row>
    <row r="763" spans="2:23" x14ac:dyDescent="0.2">
      <c r="B763" s="66">
        <f t="shared" si="12"/>
        <v>32</v>
      </c>
      <c r="C763" t="str">
        <f>IF(E756="","","Data3Label="&amp; IF(VLOOKUP(B756,'INI DATA'!$C$3:$AD$100,11,FALSE)&lt;&gt;"","""" &amp; VLOOKUP(B756,'INI DATA'!$C$3:$AD$100,11,FALSE)&amp;"""",""))</f>
        <v>Data3Label=</v>
      </c>
      <c r="D763" s="65"/>
      <c r="E763" s="64"/>
      <c r="F763" s="7"/>
      <c r="G763" s="7"/>
      <c r="H763" s="7"/>
      <c r="I763" s="6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</row>
    <row r="764" spans="2:23" x14ac:dyDescent="0.2">
      <c r="B764" s="66">
        <f t="shared" si="12"/>
        <v>32</v>
      </c>
      <c r="C764" t="str">
        <f>IF(E756="","","Data4=" &amp; IF(VLOOKUP(B756,'INI DATA'!$C$3:$AD$100,12,FALSE)="","",VLOOKUP(B756,'INI DATA'!$C$3:$AD$100,12,FALSE)))</f>
        <v>Data4=</v>
      </c>
      <c r="D764" s="65"/>
      <c r="E764" s="64"/>
      <c r="F764" s="7"/>
      <c r="G764" s="7"/>
      <c r="H764" s="7"/>
      <c r="I764" s="6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</row>
    <row r="765" spans="2:23" x14ac:dyDescent="0.2">
      <c r="B765" s="66">
        <f t="shared" si="12"/>
        <v>32</v>
      </c>
      <c r="C765" t="str">
        <f>IF(E756="","","Data4Label="&amp; IF(VLOOKUP(B756,'INI DATA'!$C$3:$AD$100,13,FALSE)&lt;&gt;"","""" &amp; VLOOKUP(B756,'INI DATA'!$C$3:$AD$100,13,FALSE)&amp;"""",""))</f>
        <v>Data4Label=</v>
      </c>
      <c r="D765" s="65"/>
      <c r="E765" s="64"/>
      <c r="F765" s="7"/>
      <c r="G765" s="7"/>
      <c r="H765" s="7"/>
      <c r="I765" s="6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</row>
    <row r="766" spans="2:23" x14ac:dyDescent="0.2">
      <c r="B766" s="66">
        <f t="shared" si="12"/>
        <v>32</v>
      </c>
      <c r="C766" t="str">
        <f>IF(E756="","","Data5=" &amp; IF(VLOOKUP(B756,'INI DATA'!$C$3:$AD$100,14,FALSE)="","",VLOOKUP(B756,'INI DATA'!$C$3:$AD$100,14,FALSE)))</f>
        <v>Data5=</v>
      </c>
      <c r="D766" s="65"/>
      <c r="E766" s="64"/>
      <c r="F766" s="7"/>
      <c r="G766" s="7"/>
      <c r="H766" s="7"/>
      <c r="I766" s="6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</row>
    <row r="767" spans="2:23" x14ac:dyDescent="0.2">
      <c r="B767" s="66">
        <f t="shared" si="12"/>
        <v>32</v>
      </c>
      <c r="C767" t="str">
        <f>IF(E756="","","Data5Label="&amp; IF(VLOOKUP(B756,'INI DATA'!$C$3:$AD$100,15,FALSE)&lt;&gt;"","""" &amp; VLOOKUP(B756,'INI DATA'!$C$3:$AD$100,15,FALSE)&amp;"""",""))</f>
        <v>Data5Label=</v>
      </c>
      <c r="D767" s="65"/>
      <c r="E767" s="64"/>
      <c r="F767" s="7"/>
      <c r="G767" s="7"/>
      <c r="H767" s="7"/>
      <c r="I767" s="6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</row>
    <row r="768" spans="2:23" x14ac:dyDescent="0.2">
      <c r="B768" s="66">
        <f t="shared" si="12"/>
        <v>32</v>
      </c>
      <c r="C768" t="str">
        <f>IF(E756="","","Data6=" &amp; IF(VLOOKUP(B756,'INI DATA'!$C$3:$AD$100,16,FALSE)="","",VLOOKUP(B756,'INI DATA'!$C$3:$AD$100,16,FALSE)))</f>
        <v>Data6=</v>
      </c>
      <c r="D768" s="65"/>
      <c r="E768" s="64"/>
      <c r="F768" s="7"/>
      <c r="G768" s="7"/>
      <c r="H768" s="7"/>
      <c r="I768" s="6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</row>
    <row r="769" spans="2:23" x14ac:dyDescent="0.2">
      <c r="B769" s="66">
        <f t="shared" si="12"/>
        <v>32</v>
      </c>
      <c r="C769" t="str">
        <f>IF(E756="","","Data6Label="&amp; IF(VLOOKUP(B756,'INI DATA'!$C$3:$AD$100,17,FALSE)&lt;&gt;"","""" &amp; VLOOKUP(B756,'INI DATA'!$C$3:$AD$100,17,FALSE)&amp;"""",""))</f>
        <v>Data6Label=</v>
      </c>
      <c r="D769" s="65"/>
      <c r="E769" s="64"/>
      <c r="F769" s="7"/>
      <c r="G769" s="7"/>
      <c r="H769" s="7"/>
      <c r="I769" s="6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</row>
    <row r="770" spans="2:23" x14ac:dyDescent="0.2">
      <c r="B770" s="66">
        <f t="shared" si="12"/>
        <v>32</v>
      </c>
      <c r="C770" t="str">
        <f>IF(E756="","","Data7=" &amp; IF(VLOOKUP(B758,'INI DATA'!$C$3:$AD$100,18,FALSE)="","",VLOOKUP(B758,'INI DATA'!$C$3:$AD$100,18,FALSE)))</f>
        <v>Data7=</v>
      </c>
      <c r="D770" s="65"/>
      <c r="E770" s="64"/>
      <c r="F770" s="7"/>
      <c r="G770" s="7"/>
      <c r="H770" s="7"/>
      <c r="I770" s="6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</row>
    <row r="771" spans="2:23" x14ac:dyDescent="0.2">
      <c r="B771" s="66">
        <f t="shared" si="12"/>
        <v>32</v>
      </c>
      <c r="C771" t="str">
        <f>IF(E756="","","Data7Label="&amp; IF(VLOOKUP(B756,'INI DATA'!$C$3:$AD$100,19,FALSE)&lt;&gt;"","""" &amp; VLOOKUP(B756,'INI DATA'!$C$3:$AD$100,19,FALSE)&amp;"""",""))</f>
        <v>Data7Label=</v>
      </c>
      <c r="D771" s="65"/>
      <c r="E771" s="64"/>
      <c r="F771" s="7"/>
      <c r="G771" s="7"/>
      <c r="H771" s="7"/>
      <c r="I771" s="6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</row>
    <row r="772" spans="2:23" x14ac:dyDescent="0.2">
      <c r="B772" s="66">
        <f t="shared" si="12"/>
        <v>32</v>
      </c>
      <c r="C772" t="str">
        <f>IF(E756="","","Data8=" &amp; IF(VLOOKUP(B758,'INI DATA'!$C$3:$AD$100,20,FALSE)="","",VLOOKUP(B758,'INI DATA'!$C$3:$AD$100,20,FALSE)))</f>
        <v>Data8=</v>
      </c>
      <c r="D772" s="65"/>
      <c r="E772" s="64"/>
      <c r="F772" s="7"/>
      <c r="G772" s="7"/>
      <c r="H772" s="7"/>
      <c r="I772" s="6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</row>
    <row r="773" spans="2:23" x14ac:dyDescent="0.2">
      <c r="B773" s="66">
        <f t="shared" si="12"/>
        <v>32</v>
      </c>
      <c r="C773" t="str">
        <f>IF(E756="","","Data8Label="&amp; IF(VLOOKUP(B756,'INI DATA'!$C$3:$AD$100,21,FALSE)&lt;&gt;"","""" &amp; VLOOKUP(B756,'INI DATA'!$C$3:$AD$100,21,FALSE)&amp;"""",""))</f>
        <v>Data8Label=</v>
      </c>
      <c r="D773" s="65"/>
      <c r="E773" s="64"/>
      <c r="F773" s="7"/>
      <c r="G773" s="7"/>
      <c r="H773" s="7"/>
      <c r="I773" s="6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</row>
    <row r="774" spans="2:23" x14ac:dyDescent="0.2">
      <c r="B774" s="66">
        <f t="shared" si="12"/>
        <v>32</v>
      </c>
      <c r="C774" t="str">
        <f>IF(E756="","","Data9=" &amp; IF(VLOOKUP(B758,'INI DATA'!$C$3:$AD$100,22,FALSE)="","",VLOOKUP(B758,'INI DATA'!$C$3:$AD$100,22,FALSE)))</f>
        <v>Data9=</v>
      </c>
      <c r="D774" s="65"/>
      <c r="E774" s="64"/>
      <c r="F774" s="7"/>
      <c r="G774" s="7"/>
      <c r="H774" s="7"/>
      <c r="I774" s="6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</row>
    <row r="775" spans="2:23" x14ac:dyDescent="0.2">
      <c r="B775" s="66">
        <f t="shared" si="12"/>
        <v>32</v>
      </c>
      <c r="C775" t="str">
        <f>IF(E756="","","Data9Label="&amp; IF(VLOOKUP(B756,'INI DATA'!$C$3:$AD$100,23,FALSE)&lt;&gt;"","""" &amp; VLOOKUP(B756,'INI DATA'!$C$3:$AD$100,23,FALSE)&amp;"""",""))</f>
        <v>Data9Label=</v>
      </c>
      <c r="D775" s="65"/>
      <c r="E775" s="64"/>
      <c r="F775" s="7"/>
      <c r="G775" s="7"/>
      <c r="H775" s="7"/>
      <c r="I775" s="6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</row>
    <row r="776" spans="2:23" x14ac:dyDescent="0.2">
      <c r="B776" s="66">
        <f t="shared" si="12"/>
        <v>32</v>
      </c>
      <c r="C776" t="str">
        <f>IF(E756="","","Data10=" &amp; IF(VLOOKUP(B758,'INI DATA'!$C$3:$AD$100,24,FALSE)="","",VLOOKUP(B758,'INI DATA'!$C$3:$AD$100,24,FALSE)))</f>
        <v>Data10=</v>
      </c>
      <c r="D776" s="65"/>
      <c r="E776" s="64"/>
      <c r="F776" s="7"/>
      <c r="G776" s="7"/>
      <c r="H776" s="7"/>
      <c r="I776" s="6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</row>
    <row r="777" spans="2:23" x14ac:dyDescent="0.2">
      <c r="B777" s="66">
        <f t="shared" si="12"/>
        <v>32</v>
      </c>
      <c r="C777" t="str">
        <f>IF(E756="","","Data10Label="&amp; IF(VLOOKUP(B756,'INI DATA'!$C$3:$AD$100,25,FALSE)&lt;&gt;"","""" &amp; VLOOKUP(B756,'INI DATA'!$C$3:$AD$100,25,FALSE)&amp;"""",""))</f>
        <v>Data10Label=</v>
      </c>
      <c r="D777" s="65"/>
      <c r="E777" s="64"/>
      <c r="F777" s="7"/>
      <c r="G777" s="7"/>
      <c r="H777" s="7"/>
      <c r="I777" s="6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</row>
    <row r="778" spans="2:23" x14ac:dyDescent="0.2">
      <c r="B778" s="66">
        <f t="shared" si="12"/>
        <v>32</v>
      </c>
      <c r="C778" t="str">
        <f>IF(E756="","","Timer=" &amp; IF(VLOOKUP(B756,'INI DATA'!$C$3:$AF$100,4,FALSE)="","",VLOOKUP(B756,'INI DATA'!$C$3:$AF$100,4,FALSE)))</f>
        <v>Timer=</v>
      </c>
      <c r="D778" s="65"/>
      <c r="E778" s="64"/>
      <c r="F778" s="7"/>
      <c r="G778" s="7"/>
      <c r="H778" s="7"/>
      <c r="I778" s="6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</row>
    <row r="779" spans="2:23" x14ac:dyDescent="0.2">
      <c r="B779" s="66">
        <f t="shared" si="12"/>
        <v>32</v>
      </c>
      <c r="C779" t="str">
        <f>IF(E756="","","PurgeDays=" &amp; IF(VLOOKUP(B756,'INI DATA'!$C$3:$AD$100,7,FALSE)&lt;&gt;"",VLOOKUP(B756,'INI DATA'!$C$3:$AD$100,26,FALSE),""))</f>
        <v>PurgeDays=</v>
      </c>
      <c r="D779" s="65"/>
      <c r="E779" s="64"/>
      <c r="F779" s="7"/>
      <c r="G779" s="7"/>
      <c r="H779" s="7"/>
      <c r="I779" s="6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</row>
    <row r="780" spans="2:23" x14ac:dyDescent="0.2">
      <c r="B780" s="66">
        <f t="shared" si="12"/>
        <v>33</v>
      </c>
      <c r="C780" t="str">
        <f>IF(E780="","","[DBTable" &amp; VLOOKUP(B780,'INI DATA'!$C$3:$AF$99,1,FALSE) &amp; "]")</f>
        <v>[DBTable33]</v>
      </c>
      <c r="D780" s="65"/>
      <c r="E780" s="64" t="str">
        <f>IF(VLOOKUP(B780,'INI DATA'!$C$3:$AD$100,5,FALSE)="","","used")</f>
        <v>used</v>
      </c>
      <c r="F780" s="7"/>
      <c r="G780" s="7"/>
      <c r="H780" s="7"/>
      <c r="I780" s="6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</row>
    <row r="781" spans="2:23" x14ac:dyDescent="0.2">
      <c r="B781" s="66">
        <f t="shared" si="12"/>
        <v>33</v>
      </c>
      <c r="C781" t="str">
        <f>IF(E780="","","Name=" &amp; IF(VLOOKUP(B780,'INI DATA'!$C$3:$AD$100,5,FALSE)="","",VLOOKUP(B780,'INI DATA'!$C$3:$AD$100,2,FALSE)&amp;"-"&amp;VLOOKUP(B780,'INI DATA'!$C$3:$AD$100,5,FALSE)))</f>
        <v>Name=Counter-Dishwasher</v>
      </c>
      <c r="D781" s="65"/>
      <c r="E781" s="64"/>
      <c r="F781" s="7"/>
      <c r="G781" s="7"/>
      <c r="H781" s="7"/>
      <c r="I781" s="6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</row>
    <row r="782" spans="2:23" x14ac:dyDescent="0.2">
      <c r="B782" s="66">
        <f t="shared" si="12"/>
        <v>33</v>
      </c>
      <c r="C782" t="str">
        <f>IF(E780="","","Data1=" &amp; IF(VLOOKUP(B780,'INI DATA'!$C$3:$AD$100,6,FALSE)="",0,VLOOKUP(B780,'INI DATA'!$C$3:$AD$100,6,FALSE)))</f>
        <v>Data1=1</v>
      </c>
      <c r="D782" s="65"/>
      <c r="E782" s="64"/>
      <c r="F782" s="7"/>
      <c r="G782" s="7"/>
      <c r="H782" s="7"/>
      <c r="I782" s="6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</row>
    <row r="783" spans="2:23" x14ac:dyDescent="0.2">
      <c r="B783" s="66">
        <f t="shared" si="12"/>
        <v>33</v>
      </c>
      <c r="C783" t="str">
        <f>IF(E780="","","Data1Label="&amp; IF(VLOOKUP(B780,'INI DATA'!$C$3:$AD$100,7,FALSE)&lt;&gt;"","""" &amp; VLOOKUP(B780,'INI DATA'!$C$3:$AD$100,7,FALSE)&amp;"""",""))</f>
        <v>Data1Label="Dishwasher"</v>
      </c>
      <c r="D783" s="65"/>
      <c r="E783" s="64"/>
      <c r="F783" s="7"/>
      <c r="G783" s="7"/>
      <c r="H783" s="7"/>
      <c r="I783" s="6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</row>
    <row r="784" spans="2:23" x14ac:dyDescent="0.2">
      <c r="B784" s="66">
        <f t="shared" si="12"/>
        <v>33</v>
      </c>
      <c r="C784" t="str">
        <f>IF(E780="","","Data2=" &amp; IF(VLOOKUP(B780,'INI DATA'!$C$3:$AD$100,8,FALSE)="","",VLOOKUP(B780,'INI DATA'!$C$3:$AD$100,8,FALSE)))</f>
        <v>Data2=</v>
      </c>
      <c r="D784" s="65"/>
      <c r="E784" s="64"/>
      <c r="F784" s="7"/>
      <c r="G784" s="7"/>
      <c r="H784" s="7"/>
      <c r="I784" s="6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</row>
    <row r="785" spans="2:23" x14ac:dyDescent="0.2">
      <c r="B785" s="66">
        <f t="shared" si="12"/>
        <v>33</v>
      </c>
      <c r="C785" t="str">
        <f>IF(E780="","","Data2Label="&amp; IF(VLOOKUP(B780,'INI DATA'!$C$3:$AD$100,9,FALSE)&lt;&gt;"","""" &amp; VLOOKUP(B780,'INI DATA'!$C$3:$AD$100,9,FALSE)&amp;"""",""))</f>
        <v>Data2Label=</v>
      </c>
      <c r="D785" s="65"/>
      <c r="E785" s="64"/>
      <c r="F785" s="7"/>
      <c r="G785" s="7"/>
      <c r="H785" s="7"/>
      <c r="I785" s="6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</row>
    <row r="786" spans="2:23" x14ac:dyDescent="0.2">
      <c r="B786" s="66">
        <f t="shared" si="12"/>
        <v>33</v>
      </c>
      <c r="C786" t="str">
        <f>IF(E780="","","Data3=" &amp; IF(VLOOKUP(B780,'INI DATA'!$C$3:$AD$100,10,FALSE)="","",VLOOKUP(B780,'INI DATA'!$C$3:$AD$100,10,FALSE)))</f>
        <v>Data3=</v>
      </c>
      <c r="D786" s="65"/>
      <c r="E786" s="64"/>
      <c r="F786" s="7"/>
      <c r="G786" s="7"/>
      <c r="H786" s="7"/>
      <c r="I786" s="6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</row>
    <row r="787" spans="2:23" x14ac:dyDescent="0.2">
      <c r="B787" s="66">
        <f t="shared" si="12"/>
        <v>33</v>
      </c>
      <c r="C787" t="str">
        <f>IF(E780="","","Data3Label="&amp; IF(VLOOKUP(B780,'INI DATA'!$C$3:$AD$100,11,FALSE)&lt;&gt;"","""" &amp; VLOOKUP(B780,'INI DATA'!$C$3:$AD$100,11,FALSE)&amp;"""",""))</f>
        <v>Data3Label=</v>
      </c>
      <c r="D787" s="65"/>
      <c r="E787" s="64"/>
      <c r="F787" s="7"/>
      <c r="G787" s="7"/>
      <c r="H787" s="7"/>
      <c r="I787" s="6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</row>
    <row r="788" spans="2:23" x14ac:dyDescent="0.2">
      <c r="B788" s="66">
        <f t="shared" si="12"/>
        <v>33</v>
      </c>
      <c r="C788" t="str">
        <f>IF(E780="","","Data4=" &amp; IF(VLOOKUP(B780,'INI DATA'!$C$3:$AD$100,12,FALSE)="","",VLOOKUP(B780,'INI DATA'!$C$3:$AD$100,12,FALSE)))</f>
        <v>Data4=</v>
      </c>
      <c r="D788" s="65"/>
      <c r="E788" s="64"/>
      <c r="F788" s="7"/>
      <c r="G788" s="7"/>
      <c r="H788" s="7"/>
      <c r="I788" s="6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</row>
    <row r="789" spans="2:23" x14ac:dyDescent="0.2">
      <c r="B789" s="66">
        <f t="shared" si="12"/>
        <v>33</v>
      </c>
      <c r="C789" t="str">
        <f>IF(E780="","","Data4Label="&amp; IF(VLOOKUP(B780,'INI DATA'!$C$3:$AD$100,13,FALSE)&lt;&gt;"","""" &amp; VLOOKUP(B780,'INI DATA'!$C$3:$AD$100,13,FALSE)&amp;"""",""))</f>
        <v>Data4Label=</v>
      </c>
      <c r="D789" s="65"/>
      <c r="E789" s="64"/>
      <c r="F789" s="7"/>
      <c r="G789" s="7"/>
      <c r="H789" s="7"/>
      <c r="I789" s="6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</row>
    <row r="790" spans="2:23" x14ac:dyDescent="0.2">
      <c r="B790" s="66">
        <f t="shared" si="12"/>
        <v>33</v>
      </c>
      <c r="C790" t="str">
        <f>IF(E780="","","Data5=" &amp; IF(VLOOKUP(B780,'INI DATA'!$C$3:$AD$100,14,FALSE)="","",VLOOKUP(B780,'INI DATA'!$C$3:$AD$100,14,FALSE)))</f>
        <v>Data5=</v>
      </c>
      <c r="D790" s="65"/>
      <c r="E790" s="64"/>
      <c r="F790" s="7"/>
      <c r="G790" s="7"/>
      <c r="H790" s="7"/>
      <c r="I790" s="6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</row>
    <row r="791" spans="2:23" x14ac:dyDescent="0.2">
      <c r="B791" s="66">
        <f t="shared" si="12"/>
        <v>33</v>
      </c>
      <c r="C791" t="str">
        <f>IF(E780="","","Data5Label="&amp; IF(VLOOKUP(B780,'INI DATA'!$C$3:$AD$100,15,FALSE)&lt;&gt;"","""" &amp; VLOOKUP(B780,'INI DATA'!$C$3:$AD$100,15,FALSE)&amp;"""",""))</f>
        <v>Data5Label=</v>
      </c>
      <c r="D791" s="65"/>
      <c r="E791" s="64"/>
      <c r="F791" s="7"/>
      <c r="G791" s="7"/>
      <c r="H791" s="7"/>
      <c r="I791" s="6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</row>
    <row r="792" spans="2:23" x14ac:dyDescent="0.2">
      <c r="B792" s="66">
        <f t="shared" si="12"/>
        <v>33</v>
      </c>
      <c r="C792" t="str">
        <f>IF(E780="","","Data6=" &amp; IF(VLOOKUP(B780,'INI DATA'!$C$3:$AD$100,16,FALSE)="","",VLOOKUP(B780,'INI DATA'!$C$3:$AD$100,16,FALSE)))</f>
        <v>Data6=</v>
      </c>
      <c r="D792" s="65"/>
      <c r="E792" s="64"/>
      <c r="F792" s="7"/>
      <c r="G792" s="7"/>
      <c r="H792" s="7"/>
      <c r="I792" s="6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</row>
    <row r="793" spans="2:23" x14ac:dyDescent="0.2">
      <c r="B793" s="66">
        <f t="shared" si="12"/>
        <v>33</v>
      </c>
      <c r="C793" t="str">
        <f>IF(E780="","","Data6Label="&amp; IF(VLOOKUP(B780,'INI DATA'!$C$3:$AD$100,17,FALSE)&lt;&gt;"","""" &amp; VLOOKUP(B780,'INI DATA'!$C$3:$AD$100,17,FALSE)&amp;"""",""))</f>
        <v>Data6Label=</v>
      </c>
      <c r="D793" s="65"/>
      <c r="E793" s="64"/>
      <c r="F793" s="7"/>
      <c r="G793" s="7"/>
      <c r="H793" s="7"/>
      <c r="I793" s="6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</row>
    <row r="794" spans="2:23" x14ac:dyDescent="0.2">
      <c r="B794" s="66">
        <f t="shared" si="12"/>
        <v>33</v>
      </c>
      <c r="C794" t="str">
        <f>IF(E780="","","Data7=" &amp; IF(VLOOKUP(B782,'INI DATA'!$C$3:$AD$100,18,FALSE)="","",VLOOKUP(B782,'INI DATA'!$C$3:$AD$100,18,FALSE)))</f>
        <v>Data7=</v>
      </c>
      <c r="D794" s="65"/>
      <c r="E794" s="64"/>
      <c r="F794" s="7"/>
      <c r="G794" s="7"/>
      <c r="H794" s="7"/>
      <c r="I794" s="6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</row>
    <row r="795" spans="2:23" x14ac:dyDescent="0.2">
      <c r="B795" s="66">
        <f t="shared" si="12"/>
        <v>33</v>
      </c>
      <c r="C795" t="str">
        <f>IF(E780="","","Data7Label="&amp; IF(VLOOKUP(B780,'INI DATA'!$C$3:$AD$100,19,FALSE)&lt;&gt;"","""" &amp; VLOOKUP(B780,'INI DATA'!$C$3:$AD$100,19,FALSE)&amp;"""",""))</f>
        <v>Data7Label=</v>
      </c>
      <c r="D795" s="65"/>
      <c r="E795" s="64"/>
      <c r="F795" s="7"/>
      <c r="G795" s="7"/>
      <c r="H795" s="7"/>
      <c r="I795" s="6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</row>
    <row r="796" spans="2:23" x14ac:dyDescent="0.2">
      <c r="B796" s="66">
        <f t="shared" si="12"/>
        <v>33</v>
      </c>
      <c r="C796" t="str">
        <f>IF(E780="","","Data8=" &amp; IF(VLOOKUP(B782,'INI DATA'!$C$3:$AD$100,20,FALSE)="","",VLOOKUP(B782,'INI DATA'!$C$3:$AD$100,20,FALSE)))</f>
        <v>Data8=</v>
      </c>
      <c r="D796" s="65"/>
      <c r="E796" s="64"/>
      <c r="F796" s="7"/>
      <c r="G796" s="7"/>
      <c r="H796" s="7"/>
      <c r="I796" s="6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</row>
    <row r="797" spans="2:23" x14ac:dyDescent="0.2">
      <c r="B797" s="66">
        <f t="shared" si="12"/>
        <v>33</v>
      </c>
      <c r="C797" t="str">
        <f>IF(E780="","","Data8Label="&amp; IF(VLOOKUP(B780,'INI DATA'!$C$3:$AD$100,21,FALSE)&lt;&gt;"","""" &amp; VLOOKUP(B780,'INI DATA'!$C$3:$AD$100,21,FALSE)&amp;"""",""))</f>
        <v>Data8Label=</v>
      </c>
      <c r="D797" s="65"/>
      <c r="E797" s="64"/>
      <c r="F797" s="7"/>
      <c r="G797" s="7"/>
      <c r="H797" s="7"/>
      <c r="I797" s="6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</row>
    <row r="798" spans="2:23" x14ac:dyDescent="0.2">
      <c r="B798" s="66">
        <f t="shared" si="12"/>
        <v>33</v>
      </c>
      <c r="C798" t="str">
        <f>IF(E780="","","Data9=" &amp; IF(VLOOKUP(B782,'INI DATA'!$C$3:$AD$100,22,FALSE)="","",VLOOKUP(B782,'INI DATA'!$C$3:$AD$100,22,FALSE)))</f>
        <v>Data9=</v>
      </c>
      <c r="D798" s="65"/>
      <c r="E798" s="64"/>
      <c r="F798" s="7"/>
      <c r="G798" s="7"/>
      <c r="H798" s="7"/>
      <c r="I798" s="6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</row>
    <row r="799" spans="2:23" x14ac:dyDescent="0.2">
      <c r="B799" s="66">
        <f t="shared" si="12"/>
        <v>33</v>
      </c>
      <c r="C799" t="str">
        <f>IF(E780="","","Data9Label="&amp; IF(VLOOKUP(B780,'INI DATA'!$C$3:$AD$100,23,FALSE)&lt;&gt;"","""" &amp; VLOOKUP(B780,'INI DATA'!$C$3:$AD$100,23,FALSE)&amp;"""",""))</f>
        <v>Data9Label=</v>
      </c>
      <c r="D799" s="65"/>
      <c r="E799" s="64"/>
      <c r="F799" s="7"/>
      <c r="G799" s="7"/>
      <c r="H799" s="7"/>
      <c r="I799" s="6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</row>
    <row r="800" spans="2:23" x14ac:dyDescent="0.2">
      <c r="B800" s="66">
        <f t="shared" si="12"/>
        <v>33</v>
      </c>
      <c r="C800" t="str">
        <f>IF(E780="","","Data10=" &amp; IF(VLOOKUP(B782,'INI DATA'!$C$3:$AD$100,24,FALSE)="","",VLOOKUP(B782,'INI DATA'!$C$3:$AD$100,24,FALSE)))</f>
        <v>Data10=</v>
      </c>
      <c r="D800" s="65"/>
      <c r="E800" s="64"/>
      <c r="F800" s="7"/>
      <c r="G800" s="7"/>
      <c r="H800" s="7"/>
      <c r="I800" s="6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</row>
    <row r="801" spans="2:23" x14ac:dyDescent="0.2">
      <c r="B801" s="66">
        <f t="shared" si="12"/>
        <v>33</v>
      </c>
      <c r="C801" t="str">
        <f>IF(E780="","","Data10Label="&amp; IF(VLOOKUP(B780,'INI DATA'!$C$3:$AD$100,25,FALSE)&lt;&gt;"","""" &amp; VLOOKUP(B780,'INI DATA'!$C$3:$AD$100,25,FALSE)&amp;"""",""))</f>
        <v>Data10Label=</v>
      </c>
      <c r="D801" s="65"/>
      <c r="E801" s="64"/>
      <c r="F801" s="7"/>
      <c r="G801" s="7"/>
      <c r="H801" s="7"/>
      <c r="I801" s="6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</row>
    <row r="802" spans="2:23" x14ac:dyDescent="0.2">
      <c r="B802" s="66">
        <f t="shared" si="12"/>
        <v>33</v>
      </c>
      <c r="C802" t="str">
        <f>IF(E780="","","Timer=" &amp; IF(VLOOKUP(B780,'INI DATA'!$C$3:$AF$100,4,FALSE)="","",VLOOKUP(B780,'INI DATA'!$C$3:$AF$100,4,FALSE)))</f>
        <v>Timer=</v>
      </c>
      <c r="D802" s="65"/>
      <c r="E802" s="64"/>
      <c r="F802" s="7"/>
      <c r="G802" s="7"/>
      <c r="H802" s="7"/>
      <c r="I802" s="6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</row>
    <row r="803" spans="2:23" x14ac:dyDescent="0.2">
      <c r="B803" s="66">
        <f t="shared" si="12"/>
        <v>33</v>
      </c>
      <c r="C803" t="str">
        <f>IF(E780="","","PurgeDays=" &amp; IF(VLOOKUP(B780,'INI DATA'!$C$3:$AD$100,7,FALSE)&lt;&gt;"",VLOOKUP(B780,'INI DATA'!$C$3:$AD$100,26,FALSE),""))</f>
        <v>PurgeDays=</v>
      </c>
      <c r="D803" s="65"/>
      <c r="E803" s="64"/>
      <c r="F803" s="7"/>
      <c r="G803" s="7"/>
      <c r="H803" s="7"/>
      <c r="I803" s="6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</row>
    <row r="804" spans="2:23" x14ac:dyDescent="0.2">
      <c r="B804" s="66">
        <f t="shared" si="12"/>
        <v>34</v>
      </c>
      <c r="C804" t="str">
        <f>IF(E804="","","[DBTable" &amp; VLOOKUP(B804,'INI DATA'!$C$3:$AF$99,1,FALSE) &amp; "]")</f>
        <v/>
      </c>
      <c r="D804" s="65"/>
      <c r="E804" s="64" t="str">
        <f>IF(VLOOKUP(B804,'INI DATA'!$C$3:$AD$100,5,FALSE)="","","used")</f>
        <v/>
      </c>
      <c r="F804" s="7"/>
      <c r="G804" s="7"/>
      <c r="H804" s="7"/>
      <c r="I804" s="6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</row>
    <row r="805" spans="2:23" x14ac:dyDescent="0.2">
      <c r="B805" s="66">
        <f t="shared" si="12"/>
        <v>34</v>
      </c>
      <c r="C805" t="str">
        <f>IF(E804="","","Name=" &amp; IF(VLOOKUP(B804,'INI DATA'!$C$3:$AD$100,5,FALSE)="","",VLOOKUP(B804,'INI DATA'!$C$3:$AD$100,2,FALSE)&amp;"-"&amp;VLOOKUP(B804,'INI DATA'!$C$3:$AD$100,5,FALSE)))</f>
        <v/>
      </c>
      <c r="D805" s="65"/>
      <c r="E805" s="64"/>
      <c r="F805" s="7"/>
      <c r="G805" s="7"/>
      <c r="H805" s="7"/>
      <c r="I805" s="6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</row>
    <row r="806" spans="2:23" x14ac:dyDescent="0.2">
      <c r="B806" s="66">
        <f t="shared" si="12"/>
        <v>34</v>
      </c>
      <c r="C806" t="str">
        <f>IF(E804="","","Data1=" &amp; IF(VLOOKUP(B804,'INI DATA'!$C$3:$AD$100,6,FALSE)="",0,VLOOKUP(B804,'INI DATA'!$C$3:$AD$100,6,FALSE)))</f>
        <v/>
      </c>
      <c r="D806" s="65"/>
      <c r="E806" s="64"/>
      <c r="F806" s="7"/>
      <c r="G806" s="7"/>
      <c r="H806" s="7"/>
      <c r="I806" s="6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</row>
    <row r="807" spans="2:23" x14ac:dyDescent="0.2">
      <c r="B807" s="66">
        <f t="shared" si="12"/>
        <v>34</v>
      </c>
      <c r="C807" t="str">
        <f>IF(E804="","","Data1Label="&amp; IF(VLOOKUP(B804,'INI DATA'!$C$3:$AD$100,7,FALSE)&lt;&gt;"","""" &amp; VLOOKUP(B804,'INI DATA'!$C$3:$AD$100,7,FALSE)&amp;"""",""))</f>
        <v/>
      </c>
      <c r="D807" s="65"/>
      <c r="E807" s="64"/>
      <c r="F807" s="7"/>
      <c r="G807" s="7"/>
      <c r="H807" s="7"/>
      <c r="I807" s="6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</row>
    <row r="808" spans="2:23" x14ac:dyDescent="0.2">
      <c r="B808" s="66">
        <f t="shared" si="12"/>
        <v>34</v>
      </c>
      <c r="C808" t="str">
        <f>IF(E804="","","Data2=" &amp; IF(VLOOKUP(B804,'INI DATA'!$C$3:$AD$100,8,FALSE)="","",VLOOKUP(B804,'INI DATA'!$C$3:$AD$100,8,FALSE)))</f>
        <v/>
      </c>
      <c r="D808" s="65"/>
      <c r="E808" s="64"/>
      <c r="F808" s="7"/>
      <c r="G808" s="7"/>
      <c r="H808" s="7"/>
      <c r="I808" s="6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</row>
    <row r="809" spans="2:23" x14ac:dyDescent="0.2">
      <c r="B809" s="66">
        <f t="shared" si="12"/>
        <v>34</v>
      </c>
      <c r="C809" t="str">
        <f>IF(E804="","","Data2Label="&amp; IF(VLOOKUP(B804,'INI DATA'!$C$3:$AD$100,9,FALSE)&lt;&gt;"","""" &amp; VLOOKUP(B804,'INI DATA'!$C$3:$AD$100,9,FALSE)&amp;"""",""))</f>
        <v/>
      </c>
      <c r="D809" s="65"/>
      <c r="E809" s="64"/>
      <c r="F809" s="7"/>
      <c r="G809" s="7"/>
      <c r="H809" s="7"/>
      <c r="I809" s="6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</row>
    <row r="810" spans="2:23" x14ac:dyDescent="0.2">
      <c r="B810" s="66">
        <f t="shared" si="12"/>
        <v>34</v>
      </c>
      <c r="C810" t="str">
        <f>IF(E804="","","Data3=" &amp; IF(VLOOKUP(B804,'INI DATA'!$C$3:$AD$100,10,FALSE)="","",VLOOKUP(B804,'INI DATA'!$C$3:$AD$100,10,FALSE)))</f>
        <v/>
      </c>
      <c r="D810" s="65"/>
      <c r="E810" s="64"/>
      <c r="F810" s="7"/>
      <c r="G810" s="7"/>
      <c r="H810" s="7"/>
      <c r="I810" s="6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</row>
    <row r="811" spans="2:23" x14ac:dyDescent="0.2">
      <c r="B811" s="66">
        <f t="shared" si="12"/>
        <v>34</v>
      </c>
      <c r="C811" t="str">
        <f>IF(E804="","","Data3Label="&amp; IF(VLOOKUP(B804,'INI DATA'!$C$3:$AD$100,11,FALSE)&lt;&gt;"","""" &amp; VLOOKUP(B804,'INI DATA'!$C$3:$AD$100,11,FALSE)&amp;"""",""))</f>
        <v/>
      </c>
      <c r="D811" s="65"/>
      <c r="E811" s="64"/>
      <c r="F811" s="7"/>
      <c r="G811" s="7"/>
      <c r="H811" s="7"/>
      <c r="I811" s="6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</row>
    <row r="812" spans="2:23" x14ac:dyDescent="0.2">
      <c r="B812" s="66">
        <f t="shared" si="12"/>
        <v>34</v>
      </c>
      <c r="C812" t="str">
        <f>IF(E804="","","Data4=" &amp; IF(VLOOKUP(B804,'INI DATA'!$C$3:$AD$100,12,FALSE)="","",VLOOKUP(B804,'INI DATA'!$C$3:$AD$100,12,FALSE)))</f>
        <v/>
      </c>
      <c r="D812" s="65"/>
      <c r="E812" s="64"/>
      <c r="F812" s="7"/>
      <c r="G812" s="7"/>
      <c r="H812" s="7"/>
      <c r="I812" s="6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</row>
    <row r="813" spans="2:23" x14ac:dyDescent="0.2">
      <c r="B813" s="66">
        <f t="shared" si="12"/>
        <v>34</v>
      </c>
      <c r="C813" t="str">
        <f>IF(E804="","","Data4Label="&amp; IF(VLOOKUP(B804,'INI DATA'!$C$3:$AD$100,13,FALSE)&lt;&gt;"","""" &amp; VLOOKUP(B804,'INI DATA'!$C$3:$AD$100,13,FALSE)&amp;"""",""))</f>
        <v/>
      </c>
      <c r="D813" s="65"/>
      <c r="E813" s="64"/>
      <c r="F813" s="7"/>
      <c r="G813" s="7"/>
      <c r="H813" s="7"/>
      <c r="I813" s="6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</row>
    <row r="814" spans="2:23" x14ac:dyDescent="0.2">
      <c r="B814" s="66">
        <f t="shared" si="12"/>
        <v>34</v>
      </c>
      <c r="C814" t="str">
        <f>IF(E804="","","Data5=" &amp; IF(VLOOKUP(B804,'INI DATA'!$C$3:$AD$100,14,FALSE)="","",VLOOKUP(B804,'INI DATA'!$C$3:$AD$100,14,FALSE)))</f>
        <v/>
      </c>
      <c r="D814" s="65"/>
      <c r="E814" s="64"/>
      <c r="F814" s="7"/>
      <c r="G814" s="7"/>
      <c r="H814" s="7"/>
      <c r="I814" s="6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</row>
    <row r="815" spans="2:23" x14ac:dyDescent="0.2">
      <c r="B815" s="66">
        <f t="shared" si="12"/>
        <v>34</v>
      </c>
      <c r="C815" t="str">
        <f>IF(E804="","","Data5Label="&amp; IF(VLOOKUP(B804,'INI DATA'!$C$3:$AD$100,15,FALSE)&lt;&gt;"","""" &amp; VLOOKUP(B804,'INI DATA'!$C$3:$AD$100,15,FALSE)&amp;"""",""))</f>
        <v/>
      </c>
      <c r="D815" s="65"/>
      <c r="E815" s="64"/>
      <c r="F815" s="7"/>
      <c r="G815" s="7"/>
      <c r="H815" s="7"/>
      <c r="I815" s="6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</row>
    <row r="816" spans="2:23" x14ac:dyDescent="0.2">
      <c r="B816" s="66">
        <f t="shared" si="12"/>
        <v>34</v>
      </c>
      <c r="C816" t="str">
        <f>IF(E804="","","Data6=" &amp; IF(VLOOKUP(B804,'INI DATA'!$C$3:$AD$100,16,FALSE)="","",VLOOKUP(B804,'INI DATA'!$C$3:$AD$100,16,FALSE)))</f>
        <v/>
      </c>
      <c r="D816" s="65"/>
      <c r="E816" s="64"/>
      <c r="F816" s="7"/>
      <c r="G816" s="7"/>
      <c r="H816" s="7"/>
      <c r="I816" s="6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</row>
    <row r="817" spans="2:23" x14ac:dyDescent="0.2">
      <c r="B817" s="66">
        <f t="shared" si="12"/>
        <v>34</v>
      </c>
      <c r="C817" t="str">
        <f>IF(E804="","","Data6Label="&amp; IF(VLOOKUP(B804,'INI DATA'!$C$3:$AD$100,17,FALSE)&lt;&gt;"","""" &amp; VLOOKUP(B804,'INI DATA'!$C$3:$AD$100,17,FALSE)&amp;"""",""))</f>
        <v/>
      </c>
      <c r="D817" s="65"/>
      <c r="E817" s="64"/>
      <c r="F817" s="7"/>
      <c r="G817" s="7"/>
      <c r="H817" s="7"/>
      <c r="I817" s="6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</row>
    <row r="818" spans="2:23" x14ac:dyDescent="0.2">
      <c r="B818" s="66">
        <f t="shared" si="12"/>
        <v>34</v>
      </c>
      <c r="C818" t="str">
        <f>IF(E804="","","Data7=" &amp; IF(VLOOKUP(B806,'INI DATA'!$C$3:$AD$100,18,FALSE)="","",VLOOKUP(B806,'INI DATA'!$C$3:$AD$100,18,FALSE)))</f>
        <v/>
      </c>
      <c r="D818" s="65"/>
      <c r="E818" s="64"/>
      <c r="F818" s="7"/>
      <c r="G818" s="7"/>
      <c r="H818" s="7"/>
      <c r="I818" s="6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</row>
    <row r="819" spans="2:23" x14ac:dyDescent="0.2">
      <c r="B819" s="66">
        <f t="shared" ref="B819:B882" si="13">IF((ROW()/24)&lt;&gt;ROUND(ROW()/24,0),ROUND(ROW()/24,0),ROW()/24)</f>
        <v>34</v>
      </c>
      <c r="C819" t="str">
        <f>IF(E804="","","Data7Label="&amp; IF(VLOOKUP(B804,'INI DATA'!$C$3:$AD$100,19,FALSE)&lt;&gt;"","""" &amp; VLOOKUP(B804,'INI DATA'!$C$3:$AD$100,19,FALSE)&amp;"""",""))</f>
        <v/>
      </c>
      <c r="D819" s="65"/>
      <c r="E819" s="64"/>
      <c r="F819" s="7"/>
      <c r="G819" s="7"/>
      <c r="H819" s="7"/>
      <c r="I819" s="6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</row>
    <row r="820" spans="2:23" x14ac:dyDescent="0.2">
      <c r="B820" s="66">
        <f t="shared" si="13"/>
        <v>34</v>
      </c>
      <c r="C820" t="str">
        <f>IF(E804="","","Data8=" &amp; IF(VLOOKUP(B806,'INI DATA'!$C$3:$AD$100,20,FALSE)="","",VLOOKUP(B806,'INI DATA'!$C$3:$AD$100,20,FALSE)))</f>
        <v/>
      </c>
      <c r="D820" s="65"/>
      <c r="E820" s="64"/>
      <c r="F820" s="7"/>
      <c r="G820" s="7"/>
      <c r="H820" s="7"/>
      <c r="I820" s="6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</row>
    <row r="821" spans="2:23" x14ac:dyDescent="0.2">
      <c r="B821" s="66">
        <f t="shared" si="13"/>
        <v>34</v>
      </c>
      <c r="C821" t="str">
        <f>IF(E804="","","Data8Label="&amp; IF(VLOOKUP(B804,'INI DATA'!$C$3:$AD$100,21,FALSE)&lt;&gt;"","""" &amp; VLOOKUP(B804,'INI DATA'!$C$3:$AD$100,21,FALSE)&amp;"""",""))</f>
        <v/>
      </c>
      <c r="D821" s="65"/>
      <c r="E821" s="64"/>
      <c r="F821" s="7"/>
      <c r="G821" s="7"/>
      <c r="H821" s="7"/>
      <c r="I821" s="6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</row>
    <row r="822" spans="2:23" x14ac:dyDescent="0.2">
      <c r="B822" s="66">
        <f t="shared" si="13"/>
        <v>34</v>
      </c>
      <c r="C822" t="str">
        <f>IF(E804="","","Data9=" &amp; IF(VLOOKUP(B806,'INI DATA'!$C$3:$AD$100,22,FALSE)="","",VLOOKUP(B806,'INI DATA'!$C$3:$AD$100,22,FALSE)))</f>
        <v/>
      </c>
      <c r="D822" s="65"/>
      <c r="E822" s="64"/>
      <c r="F822" s="7"/>
      <c r="G822" s="7"/>
      <c r="H822" s="7"/>
      <c r="I822" s="6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</row>
    <row r="823" spans="2:23" x14ac:dyDescent="0.2">
      <c r="B823" s="66">
        <f t="shared" si="13"/>
        <v>34</v>
      </c>
      <c r="C823" t="str">
        <f>IF(E804="","","Data9Label="&amp; IF(VLOOKUP(B804,'INI DATA'!$C$3:$AD$100,23,FALSE)&lt;&gt;"","""" &amp; VLOOKUP(B804,'INI DATA'!$C$3:$AD$100,23,FALSE)&amp;"""",""))</f>
        <v/>
      </c>
      <c r="D823" s="65"/>
      <c r="E823" s="64"/>
      <c r="F823" s="7"/>
      <c r="G823" s="7"/>
      <c r="H823" s="7"/>
      <c r="I823" s="6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</row>
    <row r="824" spans="2:23" x14ac:dyDescent="0.2">
      <c r="B824" s="66">
        <f t="shared" si="13"/>
        <v>34</v>
      </c>
      <c r="C824" t="str">
        <f>IF(E804="","","Data10=" &amp; IF(VLOOKUP(B806,'INI DATA'!$C$3:$AD$100,24,FALSE)="","",VLOOKUP(B806,'INI DATA'!$C$3:$AD$100,24,FALSE)))</f>
        <v/>
      </c>
      <c r="D824" s="65"/>
      <c r="E824" s="64"/>
      <c r="F824" s="7"/>
      <c r="G824" s="7"/>
      <c r="H824" s="7"/>
      <c r="I824" s="6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</row>
    <row r="825" spans="2:23" x14ac:dyDescent="0.2">
      <c r="B825" s="66">
        <f t="shared" si="13"/>
        <v>34</v>
      </c>
      <c r="C825" t="str">
        <f>IF(E804="","","Data10Label="&amp; IF(VLOOKUP(B804,'INI DATA'!$C$3:$AD$100,25,FALSE)&lt;&gt;"","""" &amp; VLOOKUP(B804,'INI DATA'!$C$3:$AD$100,25,FALSE)&amp;"""",""))</f>
        <v/>
      </c>
      <c r="D825" s="65"/>
      <c r="E825" s="64"/>
      <c r="F825" s="7"/>
      <c r="G825" s="7"/>
      <c r="H825" s="7"/>
      <c r="I825" s="6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</row>
    <row r="826" spans="2:23" x14ac:dyDescent="0.2">
      <c r="B826" s="66">
        <f t="shared" si="13"/>
        <v>34</v>
      </c>
      <c r="C826" t="str">
        <f>IF(E804="","","Timer=" &amp; IF(VLOOKUP(B804,'INI DATA'!$C$3:$AF$100,4,FALSE)="","",VLOOKUP(B804,'INI DATA'!$C$3:$AF$100,4,FALSE)))</f>
        <v/>
      </c>
      <c r="D826" s="65"/>
      <c r="E826" s="64"/>
      <c r="F826" s="7"/>
      <c r="G826" s="7"/>
      <c r="H826" s="7"/>
      <c r="I826" s="6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</row>
    <row r="827" spans="2:23" x14ac:dyDescent="0.2">
      <c r="B827" s="66">
        <f t="shared" si="13"/>
        <v>34</v>
      </c>
      <c r="C827" t="str">
        <f>IF(E804="","","PurgeDays=" &amp; IF(VLOOKUP(B804,'INI DATA'!$C$3:$AD$100,7,FALSE)&lt;&gt;"",VLOOKUP(B804,'INI DATA'!$C$3:$AD$100,26,FALSE),""))</f>
        <v/>
      </c>
      <c r="D827" s="65"/>
      <c r="E827" s="64"/>
      <c r="F827" s="7"/>
      <c r="G827" s="7"/>
      <c r="H827" s="7"/>
      <c r="I827" s="6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</row>
    <row r="828" spans="2:23" x14ac:dyDescent="0.2">
      <c r="B828" s="66">
        <f t="shared" si="13"/>
        <v>35</v>
      </c>
      <c r="C828" t="str">
        <f>IF(E828="","","[DBTable" &amp; VLOOKUP(B828,'INI DATA'!$C$3:$AF$99,1,FALSE) &amp; "]")</f>
        <v/>
      </c>
      <c r="D828" s="65"/>
      <c r="E828" s="64" t="str">
        <f>IF(VLOOKUP(B828,'INI DATA'!$C$3:$AD$100,5,FALSE)="","","used")</f>
        <v/>
      </c>
      <c r="F828" s="7"/>
      <c r="G828" s="7"/>
      <c r="H828" s="7"/>
      <c r="I828" s="6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</row>
    <row r="829" spans="2:23" x14ac:dyDescent="0.2">
      <c r="B829" s="66">
        <f t="shared" si="13"/>
        <v>35</v>
      </c>
      <c r="C829" t="str">
        <f>IF(E828="","","Name=" &amp; IF(VLOOKUP(B828,'INI DATA'!$C$3:$AD$100,5,FALSE)="","",VLOOKUP(B828,'INI DATA'!$C$3:$AD$100,2,FALSE)&amp;"-"&amp;VLOOKUP(B828,'INI DATA'!$C$3:$AD$100,5,FALSE)))</f>
        <v/>
      </c>
      <c r="D829" s="65"/>
      <c r="E829" s="64"/>
      <c r="F829" s="7"/>
      <c r="G829" s="7"/>
      <c r="H829" s="7"/>
      <c r="I829" s="6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</row>
    <row r="830" spans="2:23" x14ac:dyDescent="0.2">
      <c r="B830" s="66">
        <f t="shared" si="13"/>
        <v>35</v>
      </c>
      <c r="C830" t="str">
        <f>IF(E828="","","Data1=" &amp; IF(VLOOKUP(B828,'INI DATA'!$C$3:$AD$100,6,FALSE)="",0,VLOOKUP(B828,'INI DATA'!$C$3:$AD$100,6,FALSE)))</f>
        <v/>
      </c>
      <c r="D830" s="65"/>
      <c r="E830" s="64"/>
      <c r="F830" s="7"/>
      <c r="G830" s="7"/>
      <c r="H830" s="7"/>
      <c r="I830" s="6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</row>
    <row r="831" spans="2:23" x14ac:dyDescent="0.2">
      <c r="B831" s="66">
        <f t="shared" si="13"/>
        <v>35</v>
      </c>
      <c r="C831" t="str">
        <f>IF(E828="","","Data1Label="&amp; IF(VLOOKUP(B828,'INI DATA'!$C$3:$AD$100,7,FALSE)&lt;&gt;"","""" &amp; VLOOKUP(B828,'INI DATA'!$C$3:$AD$100,7,FALSE)&amp;"""",""))</f>
        <v/>
      </c>
      <c r="D831" s="65"/>
      <c r="E831" s="64"/>
      <c r="F831" s="7"/>
      <c r="G831" s="7"/>
      <c r="H831" s="7"/>
      <c r="I831" s="6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</row>
    <row r="832" spans="2:23" x14ac:dyDescent="0.2">
      <c r="B832" s="66">
        <f t="shared" si="13"/>
        <v>35</v>
      </c>
      <c r="C832" t="str">
        <f>IF(E828="","","Data2=" &amp; IF(VLOOKUP(B828,'INI DATA'!$C$3:$AD$100,8,FALSE)="","",VLOOKUP(B828,'INI DATA'!$C$3:$AD$100,8,FALSE)))</f>
        <v/>
      </c>
      <c r="D832" s="65"/>
      <c r="E832" s="64"/>
      <c r="F832" s="7"/>
      <c r="G832" s="7"/>
      <c r="H832" s="7"/>
      <c r="I832" s="6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</row>
    <row r="833" spans="2:23" x14ac:dyDescent="0.2">
      <c r="B833" s="66">
        <f t="shared" si="13"/>
        <v>35</v>
      </c>
      <c r="C833" t="str">
        <f>IF(E828="","","Data2Label="&amp; IF(VLOOKUP(B828,'INI DATA'!$C$3:$AD$100,9,FALSE)&lt;&gt;"","""" &amp; VLOOKUP(B828,'INI DATA'!$C$3:$AD$100,9,FALSE)&amp;"""",""))</f>
        <v/>
      </c>
      <c r="D833" s="65"/>
      <c r="E833" s="64"/>
      <c r="F833" s="7"/>
      <c r="G833" s="7"/>
      <c r="H833" s="7"/>
      <c r="I833" s="6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</row>
    <row r="834" spans="2:23" x14ac:dyDescent="0.2">
      <c r="B834" s="66">
        <f t="shared" si="13"/>
        <v>35</v>
      </c>
      <c r="C834" t="str">
        <f>IF(E828="","","Data3=" &amp; IF(VLOOKUP(B828,'INI DATA'!$C$3:$AD$100,10,FALSE)="","",VLOOKUP(B828,'INI DATA'!$C$3:$AD$100,10,FALSE)))</f>
        <v/>
      </c>
      <c r="D834" s="65"/>
      <c r="E834" s="64"/>
      <c r="F834" s="7"/>
      <c r="G834" s="7"/>
      <c r="H834" s="7"/>
      <c r="I834" s="6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</row>
    <row r="835" spans="2:23" x14ac:dyDescent="0.2">
      <c r="B835" s="66">
        <f t="shared" si="13"/>
        <v>35</v>
      </c>
      <c r="C835" t="str">
        <f>IF(E828="","","Data3Label="&amp; IF(VLOOKUP(B828,'INI DATA'!$C$3:$AD$100,11,FALSE)&lt;&gt;"","""" &amp; VLOOKUP(B828,'INI DATA'!$C$3:$AD$100,11,FALSE)&amp;"""",""))</f>
        <v/>
      </c>
      <c r="D835" s="65"/>
      <c r="E835" s="64"/>
      <c r="F835" s="7"/>
      <c r="G835" s="7"/>
      <c r="H835" s="7"/>
      <c r="I835" s="6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</row>
    <row r="836" spans="2:23" x14ac:dyDescent="0.2">
      <c r="B836" s="66">
        <f t="shared" si="13"/>
        <v>35</v>
      </c>
      <c r="C836" t="str">
        <f>IF(E828="","","Data4=" &amp; IF(VLOOKUP(B828,'INI DATA'!$C$3:$AD$100,12,FALSE)="","",VLOOKUP(B828,'INI DATA'!$C$3:$AD$100,12,FALSE)))</f>
        <v/>
      </c>
      <c r="D836" s="65"/>
      <c r="E836" s="64"/>
      <c r="F836" s="7"/>
      <c r="G836" s="7"/>
      <c r="H836" s="7"/>
      <c r="I836" s="6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</row>
    <row r="837" spans="2:23" x14ac:dyDescent="0.2">
      <c r="B837" s="66">
        <f t="shared" si="13"/>
        <v>35</v>
      </c>
      <c r="C837" t="str">
        <f>IF(E828="","","Data4Label="&amp; IF(VLOOKUP(B828,'INI DATA'!$C$3:$AD$100,13,FALSE)&lt;&gt;"","""" &amp; VLOOKUP(B828,'INI DATA'!$C$3:$AD$100,13,FALSE)&amp;"""",""))</f>
        <v/>
      </c>
      <c r="D837" s="65"/>
      <c r="E837" s="64"/>
      <c r="F837" s="7"/>
      <c r="G837" s="7"/>
      <c r="H837" s="7"/>
      <c r="I837" s="6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</row>
    <row r="838" spans="2:23" x14ac:dyDescent="0.2">
      <c r="B838" s="66">
        <f t="shared" si="13"/>
        <v>35</v>
      </c>
      <c r="C838" t="str">
        <f>IF(E828="","","Data5=" &amp; IF(VLOOKUP(B828,'INI DATA'!$C$3:$AD$100,14,FALSE)="","",VLOOKUP(B828,'INI DATA'!$C$3:$AD$100,14,FALSE)))</f>
        <v/>
      </c>
      <c r="D838" s="65"/>
      <c r="E838" s="64"/>
      <c r="F838" s="7"/>
      <c r="G838" s="7"/>
      <c r="H838" s="7"/>
      <c r="I838" s="6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</row>
    <row r="839" spans="2:23" x14ac:dyDescent="0.2">
      <c r="B839" s="66">
        <f t="shared" si="13"/>
        <v>35</v>
      </c>
      <c r="C839" t="str">
        <f>IF(E828="","","Data5Label="&amp; IF(VLOOKUP(B828,'INI DATA'!$C$3:$AD$100,15,FALSE)&lt;&gt;"","""" &amp; VLOOKUP(B828,'INI DATA'!$C$3:$AD$100,15,FALSE)&amp;"""",""))</f>
        <v/>
      </c>
      <c r="D839" s="65"/>
      <c r="E839" s="64"/>
      <c r="F839" s="7"/>
      <c r="G839" s="7"/>
      <c r="H839" s="7"/>
      <c r="I839" s="6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</row>
    <row r="840" spans="2:23" x14ac:dyDescent="0.2">
      <c r="B840" s="66">
        <f t="shared" si="13"/>
        <v>35</v>
      </c>
      <c r="C840" t="str">
        <f>IF(E828="","","Data6=" &amp; IF(VLOOKUP(B828,'INI DATA'!$C$3:$AD$100,16,FALSE)="","",VLOOKUP(B828,'INI DATA'!$C$3:$AD$100,16,FALSE)))</f>
        <v/>
      </c>
      <c r="D840" s="65"/>
      <c r="E840" s="64"/>
      <c r="F840" s="7"/>
      <c r="G840" s="7"/>
      <c r="H840" s="7"/>
      <c r="I840" s="6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</row>
    <row r="841" spans="2:23" x14ac:dyDescent="0.2">
      <c r="B841" s="66">
        <f t="shared" si="13"/>
        <v>35</v>
      </c>
      <c r="C841" t="str">
        <f>IF(E828="","","Data6Label="&amp; IF(VLOOKUP(B828,'INI DATA'!$C$3:$AD$100,17,FALSE)&lt;&gt;"","""" &amp; VLOOKUP(B828,'INI DATA'!$C$3:$AD$100,17,FALSE)&amp;"""",""))</f>
        <v/>
      </c>
      <c r="D841" s="65"/>
      <c r="E841" s="64"/>
      <c r="F841" s="7"/>
      <c r="G841" s="7"/>
      <c r="H841" s="7"/>
      <c r="I841" s="6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</row>
    <row r="842" spans="2:23" x14ac:dyDescent="0.2">
      <c r="B842" s="66">
        <f t="shared" si="13"/>
        <v>35</v>
      </c>
      <c r="C842" t="str">
        <f>IF(E828="","","Data7=" &amp; IF(VLOOKUP(B830,'INI DATA'!$C$3:$AD$100,18,FALSE)="","",VLOOKUP(B830,'INI DATA'!$C$3:$AD$100,18,FALSE)))</f>
        <v/>
      </c>
      <c r="D842" s="65"/>
      <c r="E842" s="64"/>
      <c r="F842" s="7"/>
      <c r="G842" s="7"/>
      <c r="H842" s="7"/>
      <c r="I842" s="6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</row>
    <row r="843" spans="2:23" x14ac:dyDescent="0.2">
      <c r="B843" s="66">
        <f t="shared" si="13"/>
        <v>35</v>
      </c>
      <c r="C843" t="str">
        <f>IF(E828="","","Data7Label="&amp; IF(VLOOKUP(B828,'INI DATA'!$C$3:$AD$100,19,FALSE)&lt;&gt;"","""" &amp; VLOOKUP(B828,'INI DATA'!$C$3:$AD$100,19,FALSE)&amp;"""",""))</f>
        <v/>
      </c>
      <c r="D843" s="65"/>
      <c r="E843" s="64"/>
      <c r="F843" s="7"/>
      <c r="G843" s="7"/>
      <c r="H843" s="7"/>
      <c r="I843" s="6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</row>
    <row r="844" spans="2:23" x14ac:dyDescent="0.2">
      <c r="B844" s="66">
        <f t="shared" si="13"/>
        <v>35</v>
      </c>
      <c r="C844" t="str">
        <f>IF(E828="","","Data8=" &amp; IF(VLOOKUP(B830,'INI DATA'!$C$3:$AD$100,20,FALSE)="","",VLOOKUP(B830,'INI DATA'!$C$3:$AD$100,20,FALSE)))</f>
        <v/>
      </c>
      <c r="D844" s="65"/>
      <c r="E844" s="64"/>
      <c r="F844" s="7"/>
      <c r="G844" s="7"/>
      <c r="H844" s="7"/>
      <c r="I844" s="6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</row>
    <row r="845" spans="2:23" x14ac:dyDescent="0.2">
      <c r="B845" s="66">
        <f t="shared" si="13"/>
        <v>35</v>
      </c>
      <c r="C845" t="str">
        <f>IF(E828="","","Data8Label="&amp; IF(VLOOKUP(B828,'INI DATA'!$C$3:$AD$100,21,FALSE)&lt;&gt;"","""" &amp; VLOOKUP(B828,'INI DATA'!$C$3:$AD$100,21,FALSE)&amp;"""",""))</f>
        <v/>
      </c>
      <c r="D845" s="65"/>
      <c r="E845" s="64"/>
      <c r="F845" s="7"/>
      <c r="G845" s="7"/>
      <c r="H845" s="7"/>
      <c r="I845" s="6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</row>
    <row r="846" spans="2:23" x14ac:dyDescent="0.2">
      <c r="B846" s="66">
        <f t="shared" si="13"/>
        <v>35</v>
      </c>
      <c r="C846" t="str">
        <f>IF(E828="","","Data9=" &amp; IF(VLOOKUP(B830,'INI DATA'!$C$3:$AD$100,22,FALSE)="","",VLOOKUP(B830,'INI DATA'!$C$3:$AD$100,22,FALSE)))</f>
        <v/>
      </c>
      <c r="D846" s="65"/>
      <c r="E846" s="64"/>
      <c r="F846" s="7"/>
      <c r="G846" s="7"/>
      <c r="H846" s="7"/>
      <c r="I846" s="6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</row>
    <row r="847" spans="2:23" x14ac:dyDescent="0.2">
      <c r="B847" s="66">
        <f t="shared" si="13"/>
        <v>35</v>
      </c>
      <c r="C847" t="str">
        <f>IF(E828="","","Data9Label="&amp; IF(VLOOKUP(B828,'INI DATA'!$C$3:$AD$100,23,FALSE)&lt;&gt;"","""" &amp; VLOOKUP(B828,'INI DATA'!$C$3:$AD$100,23,FALSE)&amp;"""",""))</f>
        <v/>
      </c>
      <c r="D847" s="65"/>
      <c r="E847" s="64"/>
      <c r="F847" s="7"/>
      <c r="G847" s="7"/>
      <c r="H847" s="7"/>
      <c r="I847" s="6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</row>
    <row r="848" spans="2:23" x14ac:dyDescent="0.2">
      <c r="B848" s="66">
        <f t="shared" si="13"/>
        <v>35</v>
      </c>
      <c r="C848" t="str">
        <f>IF(E828="","","Data10=" &amp; IF(VLOOKUP(B830,'INI DATA'!$C$3:$AD$100,24,FALSE)="","",VLOOKUP(B830,'INI DATA'!$C$3:$AD$100,24,FALSE)))</f>
        <v/>
      </c>
      <c r="D848" s="65"/>
      <c r="E848" s="64"/>
      <c r="F848" s="7"/>
      <c r="G848" s="7"/>
      <c r="H848" s="7"/>
      <c r="I848" s="6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</row>
    <row r="849" spans="2:23" x14ac:dyDescent="0.2">
      <c r="B849" s="66">
        <f t="shared" si="13"/>
        <v>35</v>
      </c>
      <c r="C849" t="str">
        <f>IF(E828="","","Data10Label="&amp; IF(VLOOKUP(B828,'INI DATA'!$C$3:$AD$100,25,FALSE)&lt;&gt;"","""" &amp; VLOOKUP(B828,'INI DATA'!$C$3:$AD$100,25,FALSE)&amp;"""",""))</f>
        <v/>
      </c>
      <c r="D849" s="65"/>
      <c r="E849" s="64"/>
      <c r="F849" s="7"/>
      <c r="G849" s="7"/>
      <c r="H849" s="7"/>
      <c r="I849" s="6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</row>
    <row r="850" spans="2:23" x14ac:dyDescent="0.2">
      <c r="B850" s="66">
        <f t="shared" si="13"/>
        <v>35</v>
      </c>
      <c r="C850" t="str">
        <f>IF(E828="","","Timer=" &amp; IF(VLOOKUP(B828,'INI DATA'!$C$3:$AF$100,4,FALSE)="","",VLOOKUP(B828,'INI DATA'!$C$3:$AF$100,4,FALSE)))</f>
        <v/>
      </c>
      <c r="D850" s="65"/>
      <c r="E850" s="64"/>
      <c r="F850" s="7"/>
      <c r="G850" s="7"/>
      <c r="H850" s="7"/>
      <c r="I850" s="6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</row>
    <row r="851" spans="2:23" x14ac:dyDescent="0.2">
      <c r="B851" s="66">
        <f t="shared" si="13"/>
        <v>35</v>
      </c>
      <c r="C851" t="str">
        <f>IF(E828="","","PurgeDays=" &amp; IF(VLOOKUP(B828,'INI DATA'!$C$3:$AD$100,7,FALSE)&lt;&gt;"",VLOOKUP(B828,'INI DATA'!$C$3:$AD$100,26,FALSE),""))</f>
        <v/>
      </c>
      <c r="D851" s="65"/>
      <c r="E851" s="64"/>
      <c r="F851" s="7"/>
      <c r="G851" s="7"/>
      <c r="H851" s="7"/>
      <c r="I851" s="6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</row>
    <row r="852" spans="2:23" x14ac:dyDescent="0.2">
      <c r="B852" s="66">
        <f t="shared" si="13"/>
        <v>36</v>
      </c>
      <c r="C852" t="str">
        <f>IF(E852="","","[DBTable" &amp; VLOOKUP(B852,'INI DATA'!$C$3:$AF$99,1,FALSE) &amp; "]")</f>
        <v/>
      </c>
      <c r="D852" s="65"/>
      <c r="E852" s="64" t="str">
        <f>IF(VLOOKUP(B852,'INI DATA'!$C$3:$AD$100,5,FALSE)="","","used")</f>
        <v/>
      </c>
      <c r="F852" s="7"/>
      <c r="G852" s="7"/>
      <c r="H852" s="7"/>
      <c r="I852" s="6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</row>
    <row r="853" spans="2:23" x14ac:dyDescent="0.2">
      <c r="B853" s="66">
        <f t="shared" si="13"/>
        <v>36</v>
      </c>
      <c r="C853" t="str">
        <f>IF(E852="","","Name=" &amp; IF(VLOOKUP(B852,'INI DATA'!$C$3:$AD$100,5,FALSE)="","",VLOOKUP(B852,'INI DATA'!$C$3:$AD$100,2,FALSE)&amp;"-"&amp;VLOOKUP(B852,'INI DATA'!$C$3:$AD$100,5,FALSE)))</f>
        <v/>
      </c>
      <c r="D853" s="65"/>
      <c r="E853" s="64"/>
      <c r="F853" s="7"/>
      <c r="G853" s="7"/>
      <c r="H853" s="7"/>
      <c r="I853" s="6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</row>
    <row r="854" spans="2:23" x14ac:dyDescent="0.2">
      <c r="B854" s="66">
        <f t="shared" si="13"/>
        <v>36</v>
      </c>
      <c r="C854" t="str">
        <f>IF(E852="","","Data1=" &amp; IF(VLOOKUP(B852,'INI DATA'!$C$3:$AD$100,6,FALSE)="",0,VLOOKUP(B852,'INI DATA'!$C$3:$AD$100,6,FALSE)))</f>
        <v/>
      </c>
      <c r="D854" s="65"/>
      <c r="E854" s="64"/>
      <c r="F854" s="7"/>
      <c r="G854" s="7"/>
      <c r="H854" s="7"/>
      <c r="I854" s="6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</row>
    <row r="855" spans="2:23" x14ac:dyDescent="0.2">
      <c r="B855" s="66">
        <f t="shared" si="13"/>
        <v>36</v>
      </c>
      <c r="C855" t="str">
        <f>IF(E852="","","Data1Label="&amp; IF(VLOOKUP(B852,'INI DATA'!$C$3:$AD$100,7,FALSE)&lt;&gt;"","""" &amp; VLOOKUP(B852,'INI DATA'!$C$3:$AD$100,7,FALSE)&amp;"""",""))</f>
        <v/>
      </c>
      <c r="D855" s="65"/>
      <c r="E855" s="64"/>
      <c r="F855" s="7"/>
      <c r="G855" s="7"/>
      <c r="H855" s="7"/>
      <c r="I855" s="6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</row>
    <row r="856" spans="2:23" x14ac:dyDescent="0.2">
      <c r="B856" s="66">
        <f t="shared" si="13"/>
        <v>36</v>
      </c>
      <c r="C856" t="str">
        <f>IF(E852="","","Data2=" &amp; IF(VLOOKUP(B852,'INI DATA'!$C$3:$AD$100,8,FALSE)="","",VLOOKUP(B852,'INI DATA'!$C$3:$AD$100,8,FALSE)))</f>
        <v/>
      </c>
      <c r="D856" s="65"/>
      <c r="E856" s="64"/>
      <c r="F856" s="7"/>
      <c r="G856" s="7"/>
      <c r="H856" s="7"/>
      <c r="I856" s="6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</row>
    <row r="857" spans="2:23" x14ac:dyDescent="0.2">
      <c r="B857" s="66">
        <f t="shared" si="13"/>
        <v>36</v>
      </c>
      <c r="C857" t="str">
        <f>IF(E852="","","Data2Label="&amp; IF(VLOOKUP(B852,'INI DATA'!$C$3:$AD$100,9,FALSE)&lt;&gt;"","""" &amp; VLOOKUP(B852,'INI DATA'!$C$3:$AD$100,9,FALSE)&amp;"""",""))</f>
        <v/>
      </c>
      <c r="D857" s="65"/>
      <c r="E857" s="64"/>
      <c r="F857" s="7"/>
      <c r="G857" s="7"/>
      <c r="H857" s="7"/>
      <c r="I857" s="6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</row>
    <row r="858" spans="2:23" x14ac:dyDescent="0.2">
      <c r="B858" s="66">
        <f t="shared" si="13"/>
        <v>36</v>
      </c>
      <c r="C858" t="str">
        <f>IF(E852="","","Data3=" &amp; IF(VLOOKUP(B852,'INI DATA'!$C$3:$AD$100,10,FALSE)="","",VLOOKUP(B852,'INI DATA'!$C$3:$AD$100,10,FALSE)))</f>
        <v/>
      </c>
      <c r="D858" s="65"/>
      <c r="E858" s="64"/>
      <c r="F858" s="7"/>
      <c r="G858" s="7"/>
      <c r="H858" s="7"/>
      <c r="I858" s="6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</row>
    <row r="859" spans="2:23" x14ac:dyDescent="0.2">
      <c r="B859" s="66">
        <f t="shared" si="13"/>
        <v>36</v>
      </c>
      <c r="C859" t="str">
        <f>IF(E852="","","Data3Label="&amp; IF(VLOOKUP(B852,'INI DATA'!$C$3:$AD$100,11,FALSE)&lt;&gt;"","""" &amp; VLOOKUP(B852,'INI DATA'!$C$3:$AD$100,11,FALSE)&amp;"""",""))</f>
        <v/>
      </c>
      <c r="D859" s="65"/>
      <c r="E859" s="64"/>
      <c r="F859" s="7"/>
      <c r="G859" s="7"/>
      <c r="H859" s="7"/>
      <c r="I859" s="6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</row>
    <row r="860" spans="2:23" x14ac:dyDescent="0.2">
      <c r="B860" s="66">
        <f t="shared" si="13"/>
        <v>36</v>
      </c>
      <c r="C860" t="str">
        <f>IF(E852="","","Data4=" &amp; IF(VLOOKUP(B852,'INI DATA'!$C$3:$AD$100,12,FALSE)="","",VLOOKUP(B852,'INI DATA'!$C$3:$AD$100,12,FALSE)))</f>
        <v/>
      </c>
      <c r="D860" s="65"/>
      <c r="E860" s="64"/>
      <c r="F860" s="7"/>
      <c r="G860" s="7"/>
      <c r="H860" s="7"/>
      <c r="I860" s="6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</row>
    <row r="861" spans="2:23" x14ac:dyDescent="0.2">
      <c r="B861" s="66">
        <f t="shared" si="13"/>
        <v>36</v>
      </c>
      <c r="C861" t="str">
        <f>IF(E852="","","Data4Label="&amp; IF(VLOOKUP(B852,'INI DATA'!$C$3:$AD$100,13,FALSE)&lt;&gt;"","""" &amp; VLOOKUP(B852,'INI DATA'!$C$3:$AD$100,13,FALSE)&amp;"""",""))</f>
        <v/>
      </c>
      <c r="D861" s="65"/>
      <c r="E861" s="64"/>
      <c r="F861" s="7"/>
      <c r="G861" s="7"/>
      <c r="H861" s="7"/>
      <c r="I861" s="6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</row>
    <row r="862" spans="2:23" x14ac:dyDescent="0.2">
      <c r="B862" s="66">
        <f t="shared" si="13"/>
        <v>36</v>
      </c>
      <c r="C862" t="str">
        <f>IF(E852="","","Data5=" &amp; IF(VLOOKUP(B852,'INI DATA'!$C$3:$AD$100,14,FALSE)="","",VLOOKUP(B852,'INI DATA'!$C$3:$AD$100,14,FALSE)))</f>
        <v/>
      </c>
      <c r="D862" s="65"/>
      <c r="E862" s="64"/>
      <c r="F862" s="7"/>
      <c r="G862" s="7"/>
      <c r="H862" s="7"/>
      <c r="I862" s="6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</row>
    <row r="863" spans="2:23" x14ac:dyDescent="0.2">
      <c r="B863" s="66">
        <f t="shared" si="13"/>
        <v>36</v>
      </c>
      <c r="C863" t="str">
        <f>IF(E852="","","Data5Label="&amp; IF(VLOOKUP(B852,'INI DATA'!$C$3:$AD$100,15,FALSE)&lt;&gt;"","""" &amp; VLOOKUP(B852,'INI DATA'!$C$3:$AD$100,15,FALSE)&amp;"""",""))</f>
        <v/>
      </c>
      <c r="D863" s="65"/>
      <c r="E863" s="64"/>
      <c r="F863" s="7"/>
      <c r="G863" s="7"/>
      <c r="H863" s="7"/>
      <c r="I863" s="6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</row>
    <row r="864" spans="2:23" x14ac:dyDescent="0.2">
      <c r="B864" s="66">
        <f t="shared" si="13"/>
        <v>36</v>
      </c>
      <c r="C864" t="str">
        <f>IF(E852="","","Data6=" &amp; IF(VLOOKUP(B852,'INI DATA'!$C$3:$AD$100,16,FALSE)="","",VLOOKUP(B852,'INI DATA'!$C$3:$AD$100,16,FALSE)))</f>
        <v/>
      </c>
      <c r="D864" s="65"/>
      <c r="E864" s="64"/>
      <c r="F864" s="7"/>
      <c r="G864" s="7"/>
      <c r="H864" s="7"/>
      <c r="I864" s="6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</row>
    <row r="865" spans="2:23" x14ac:dyDescent="0.2">
      <c r="B865" s="66">
        <f t="shared" si="13"/>
        <v>36</v>
      </c>
      <c r="C865" t="str">
        <f>IF(E852="","","Data6Label="&amp; IF(VLOOKUP(B852,'INI DATA'!$C$3:$AD$100,17,FALSE)&lt;&gt;"","""" &amp; VLOOKUP(B852,'INI DATA'!$C$3:$AD$100,17,FALSE)&amp;"""",""))</f>
        <v/>
      </c>
      <c r="D865" s="65"/>
      <c r="E865" s="64"/>
      <c r="F865" s="7"/>
      <c r="G865" s="7"/>
      <c r="H865" s="7"/>
      <c r="I865" s="6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</row>
    <row r="866" spans="2:23" x14ac:dyDescent="0.2">
      <c r="B866" s="66">
        <f t="shared" si="13"/>
        <v>36</v>
      </c>
      <c r="C866" t="str">
        <f>IF(E852="","","Data7=" &amp; IF(VLOOKUP(B854,'INI DATA'!$C$3:$AD$100,18,FALSE)="","",VLOOKUP(B854,'INI DATA'!$C$3:$AD$100,18,FALSE)))</f>
        <v/>
      </c>
      <c r="D866" s="65"/>
      <c r="E866" s="64"/>
      <c r="F866" s="7"/>
      <c r="G866" s="7"/>
      <c r="H866" s="7"/>
      <c r="I866" s="6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</row>
    <row r="867" spans="2:23" x14ac:dyDescent="0.2">
      <c r="B867" s="66">
        <f t="shared" si="13"/>
        <v>36</v>
      </c>
      <c r="C867" t="str">
        <f>IF(E852="","","Data7Label="&amp; IF(VLOOKUP(B852,'INI DATA'!$C$3:$AD$100,19,FALSE)&lt;&gt;"","""" &amp; VLOOKUP(B852,'INI DATA'!$C$3:$AD$100,19,FALSE)&amp;"""",""))</f>
        <v/>
      </c>
      <c r="D867" s="65"/>
      <c r="E867" s="64"/>
      <c r="F867" s="7"/>
      <c r="G867" s="7"/>
      <c r="H867" s="7"/>
      <c r="I867" s="6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</row>
    <row r="868" spans="2:23" x14ac:dyDescent="0.2">
      <c r="B868" s="66">
        <f t="shared" si="13"/>
        <v>36</v>
      </c>
      <c r="C868" t="str">
        <f>IF(E852="","","Data8=" &amp; IF(VLOOKUP(B854,'INI DATA'!$C$3:$AD$100,20,FALSE)="","",VLOOKUP(B854,'INI DATA'!$C$3:$AD$100,20,FALSE)))</f>
        <v/>
      </c>
      <c r="D868" s="65"/>
      <c r="E868" s="64"/>
      <c r="F868" s="7"/>
      <c r="G868" s="7"/>
      <c r="H868" s="7"/>
      <c r="I868" s="6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</row>
    <row r="869" spans="2:23" x14ac:dyDescent="0.2">
      <c r="B869" s="66">
        <f t="shared" si="13"/>
        <v>36</v>
      </c>
      <c r="C869" t="str">
        <f>IF(E852="","","Data8Label="&amp; IF(VLOOKUP(B852,'INI DATA'!$C$3:$AD$100,21,FALSE)&lt;&gt;"","""" &amp; VLOOKUP(B852,'INI DATA'!$C$3:$AD$100,21,FALSE)&amp;"""",""))</f>
        <v/>
      </c>
      <c r="D869" s="65"/>
      <c r="E869" s="64"/>
      <c r="F869" s="7"/>
      <c r="G869" s="7"/>
      <c r="H869" s="7"/>
      <c r="I869" s="6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</row>
    <row r="870" spans="2:23" x14ac:dyDescent="0.2">
      <c r="B870" s="66">
        <f t="shared" si="13"/>
        <v>36</v>
      </c>
      <c r="C870" t="str">
        <f>IF(E852="","","Data9=" &amp; IF(VLOOKUP(B854,'INI DATA'!$C$3:$AD$100,22,FALSE)="","",VLOOKUP(B854,'INI DATA'!$C$3:$AD$100,22,FALSE)))</f>
        <v/>
      </c>
      <c r="D870" s="65"/>
      <c r="E870" s="64"/>
      <c r="F870" s="7"/>
      <c r="G870" s="7"/>
      <c r="H870" s="7"/>
      <c r="I870" s="6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</row>
    <row r="871" spans="2:23" x14ac:dyDescent="0.2">
      <c r="B871" s="66">
        <f t="shared" si="13"/>
        <v>36</v>
      </c>
      <c r="C871" t="str">
        <f>IF(E852="","","Data9Label="&amp; IF(VLOOKUP(B852,'INI DATA'!$C$3:$AD$100,23,FALSE)&lt;&gt;"","""" &amp; VLOOKUP(B852,'INI DATA'!$C$3:$AD$100,23,FALSE)&amp;"""",""))</f>
        <v/>
      </c>
      <c r="D871" s="65"/>
      <c r="E871" s="64"/>
      <c r="F871" s="7"/>
      <c r="G871" s="7"/>
      <c r="H871" s="7"/>
      <c r="I871" s="6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</row>
    <row r="872" spans="2:23" x14ac:dyDescent="0.2">
      <c r="B872" s="66">
        <f t="shared" si="13"/>
        <v>36</v>
      </c>
      <c r="C872" t="str">
        <f>IF(E852="","","Data10=" &amp; IF(VLOOKUP(B854,'INI DATA'!$C$3:$AD$100,24,FALSE)="","",VLOOKUP(B854,'INI DATA'!$C$3:$AD$100,24,FALSE)))</f>
        <v/>
      </c>
      <c r="D872" s="65"/>
      <c r="E872" s="64"/>
      <c r="F872" s="7"/>
      <c r="G872" s="7"/>
      <c r="H872" s="7"/>
      <c r="I872" s="6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</row>
    <row r="873" spans="2:23" x14ac:dyDescent="0.2">
      <c r="B873" s="66">
        <f t="shared" si="13"/>
        <v>36</v>
      </c>
      <c r="C873" t="str">
        <f>IF(E852="","","Data10Label="&amp; IF(VLOOKUP(B852,'INI DATA'!$C$3:$AD$100,25,FALSE)&lt;&gt;"","""" &amp; VLOOKUP(B852,'INI DATA'!$C$3:$AD$100,25,FALSE)&amp;"""",""))</f>
        <v/>
      </c>
      <c r="D873" s="65"/>
      <c r="E873" s="64"/>
      <c r="F873" s="7"/>
      <c r="G873" s="7"/>
      <c r="H873" s="7"/>
      <c r="I873" s="6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</row>
    <row r="874" spans="2:23" x14ac:dyDescent="0.2">
      <c r="B874" s="66">
        <f t="shared" si="13"/>
        <v>36</v>
      </c>
      <c r="C874" t="str">
        <f>IF(E852="","","Timer=" &amp; IF(VLOOKUP(B852,'INI DATA'!$C$3:$AF$100,4,FALSE)="","",VLOOKUP(B852,'INI DATA'!$C$3:$AF$100,4,FALSE)))</f>
        <v/>
      </c>
      <c r="D874" s="65"/>
      <c r="E874" s="64"/>
      <c r="F874" s="7"/>
      <c r="G874" s="7"/>
      <c r="H874" s="7"/>
      <c r="I874" s="6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</row>
    <row r="875" spans="2:23" x14ac:dyDescent="0.2">
      <c r="B875" s="66">
        <f t="shared" si="13"/>
        <v>36</v>
      </c>
      <c r="C875" t="str">
        <f>IF(E852="","","PurgeDays=" &amp; IF(VLOOKUP(B852,'INI DATA'!$C$3:$AD$100,7,FALSE)&lt;&gt;"",VLOOKUP(B852,'INI DATA'!$C$3:$AD$100,26,FALSE),""))</f>
        <v/>
      </c>
      <c r="D875" s="65"/>
      <c r="E875" s="64"/>
      <c r="F875" s="7"/>
      <c r="G875" s="7"/>
      <c r="H875" s="7"/>
      <c r="I875" s="6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</row>
    <row r="876" spans="2:23" x14ac:dyDescent="0.2">
      <c r="B876" s="66">
        <f t="shared" si="13"/>
        <v>37</v>
      </c>
      <c r="C876" t="str">
        <f>IF(E876="","","[DBTable" &amp; VLOOKUP(B876,'INI DATA'!$C$3:$AF$99,1,FALSE) &amp; "]")</f>
        <v/>
      </c>
      <c r="D876" s="65"/>
      <c r="E876" s="64" t="str">
        <f>IF(VLOOKUP(B876,'INI DATA'!$C$3:$AD$100,5,FALSE)="","","used")</f>
        <v/>
      </c>
      <c r="F876" s="7"/>
      <c r="G876" s="7"/>
      <c r="H876" s="7"/>
      <c r="I876" s="6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</row>
    <row r="877" spans="2:23" x14ac:dyDescent="0.2">
      <c r="B877" s="66">
        <f t="shared" si="13"/>
        <v>37</v>
      </c>
      <c r="C877" t="str">
        <f>IF(E876="","","Name=" &amp; IF(VLOOKUP(B876,'INI DATA'!$C$3:$AD$100,5,FALSE)="","",VLOOKUP(B876,'INI DATA'!$C$3:$AD$100,2,FALSE)&amp;"-"&amp;VLOOKUP(B876,'INI DATA'!$C$3:$AD$100,5,FALSE)))</f>
        <v/>
      </c>
      <c r="D877" s="65"/>
      <c r="E877" s="64"/>
      <c r="F877" s="7"/>
      <c r="G877" s="7"/>
      <c r="H877" s="7"/>
      <c r="I877" s="6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</row>
    <row r="878" spans="2:23" x14ac:dyDescent="0.2">
      <c r="B878" s="66">
        <f t="shared" si="13"/>
        <v>37</v>
      </c>
      <c r="C878" t="str">
        <f>IF(E876="","","Data1=" &amp; IF(VLOOKUP(B876,'INI DATA'!$C$3:$AD$100,6,FALSE)="",0,VLOOKUP(B876,'INI DATA'!$C$3:$AD$100,6,FALSE)))</f>
        <v/>
      </c>
      <c r="D878" s="65"/>
      <c r="E878" s="64"/>
      <c r="F878" s="7"/>
      <c r="G878" s="7"/>
      <c r="H878" s="7"/>
      <c r="I878" s="6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</row>
    <row r="879" spans="2:23" x14ac:dyDescent="0.2">
      <c r="B879" s="66">
        <f t="shared" si="13"/>
        <v>37</v>
      </c>
      <c r="C879" t="str">
        <f>IF(E876="","","Data1Label="&amp; IF(VLOOKUP(B876,'INI DATA'!$C$3:$AD$100,7,FALSE)&lt;&gt;"","""" &amp; VLOOKUP(B876,'INI DATA'!$C$3:$AD$100,7,FALSE)&amp;"""",""))</f>
        <v/>
      </c>
      <c r="D879" s="65"/>
      <c r="E879" s="64"/>
      <c r="F879" s="7"/>
      <c r="G879" s="7"/>
      <c r="H879" s="7"/>
      <c r="I879" s="6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</row>
    <row r="880" spans="2:23" x14ac:dyDescent="0.2">
      <c r="B880" s="66">
        <f t="shared" si="13"/>
        <v>37</v>
      </c>
      <c r="C880" t="str">
        <f>IF(E876="","","Data2=" &amp; IF(VLOOKUP(B876,'INI DATA'!$C$3:$AD$100,8,FALSE)="","",VLOOKUP(B876,'INI DATA'!$C$3:$AD$100,8,FALSE)))</f>
        <v/>
      </c>
      <c r="D880" s="65"/>
      <c r="E880" s="64"/>
      <c r="F880" s="7"/>
      <c r="G880" s="7"/>
      <c r="H880" s="7"/>
      <c r="I880" s="6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</row>
    <row r="881" spans="2:23" x14ac:dyDescent="0.2">
      <c r="B881" s="66">
        <f t="shared" si="13"/>
        <v>37</v>
      </c>
      <c r="C881" t="str">
        <f>IF(E876="","","Data2Label="&amp; IF(VLOOKUP(B876,'INI DATA'!$C$3:$AD$100,9,FALSE)&lt;&gt;"","""" &amp; VLOOKUP(B876,'INI DATA'!$C$3:$AD$100,9,FALSE)&amp;"""",""))</f>
        <v/>
      </c>
      <c r="D881" s="65"/>
      <c r="E881" s="64"/>
      <c r="F881" s="7"/>
      <c r="G881" s="7"/>
      <c r="H881" s="7"/>
      <c r="I881" s="6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</row>
    <row r="882" spans="2:23" x14ac:dyDescent="0.2">
      <c r="B882" s="66">
        <f t="shared" si="13"/>
        <v>37</v>
      </c>
      <c r="C882" t="str">
        <f>IF(E876="","","Data3=" &amp; IF(VLOOKUP(B876,'INI DATA'!$C$3:$AD$100,10,FALSE)="","",VLOOKUP(B876,'INI DATA'!$C$3:$AD$100,10,FALSE)))</f>
        <v/>
      </c>
      <c r="D882" s="65"/>
      <c r="E882" s="64"/>
      <c r="F882" s="7"/>
      <c r="G882" s="7"/>
      <c r="H882" s="7"/>
      <c r="I882" s="6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</row>
    <row r="883" spans="2:23" x14ac:dyDescent="0.2">
      <c r="B883" s="66">
        <f t="shared" ref="B883:B946" si="14">IF((ROW()/24)&lt;&gt;ROUND(ROW()/24,0),ROUND(ROW()/24,0),ROW()/24)</f>
        <v>37</v>
      </c>
      <c r="C883" t="str">
        <f>IF(E876="","","Data3Label="&amp; IF(VLOOKUP(B876,'INI DATA'!$C$3:$AD$100,11,FALSE)&lt;&gt;"","""" &amp; VLOOKUP(B876,'INI DATA'!$C$3:$AD$100,11,FALSE)&amp;"""",""))</f>
        <v/>
      </c>
      <c r="D883" s="65"/>
      <c r="E883" s="64"/>
      <c r="F883" s="7"/>
      <c r="G883" s="7"/>
      <c r="H883" s="7"/>
      <c r="I883" s="6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</row>
    <row r="884" spans="2:23" x14ac:dyDescent="0.2">
      <c r="B884" s="66">
        <f t="shared" si="14"/>
        <v>37</v>
      </c>
      <c r="C884" t="str">
        <f>IF(E876="","","Data4=" &amp; IF(VLOOKUP(B876,'INI DATA'!$C$3:$AD$100,12,FALSE)="","",VLOOKUP(B876,'INI DATA'!$C$3:$AD$100,12,FALSE)))</f>
        <v/>
      </c>
      <c r="D884" s="65"/>
      <c r="E884" s="64"/>
      <c r="F884" s="7"/>
      <c r="G884" s="7"/>
      <c r="H884" s="7"/>
      <c r="I884" s="6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</row>
    <row r="885" spans="2:23" x14ac:dyDescent="0.2">
      <c r="B885" s="66">
        <f t="shared" si="14"/>
        <v>37</v>
      </c>
      <c r="C885" t="str">
        <f>IF(E876="","","Data4Label="&amp; IF(VLOOKUP(B876,'INI DATA'!$C$3:$AD$100,13,FALSE)&lt;&gt;"","""" &amp; VLOOKUP(B876,'INI DATA'!$C$3:$AD$100,13,FALSE)&amp;"""",""))</f>
        <v/>
      </c>
      <c r="D885" s="65"/>
      <c r="E885" s="64"/>
      <c r="F885" s="7"/>
      <c r="G885" s="7"/>
      <c r="H885" s="7"/>
      <c r="I885" s="6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</row>
    <row r="886" spans="2:23" x14ac:dyDescent="0.2">
      <c r="B886" s="66">
        <f t="shared" si="14"/>
        <v>37</v>
      </c>
      <c r="C886" t="str">
        <f>IF(E876="","","Data5=" &amp; IF(VLOOKUP(B876,'INI DATA'!$C$3:$AD$100,14,FALSE)="","",VLOOKUP(B876,'INI DATA'!$C$3:$AD$100,14,FALSE)))</f>
        <v/>
      </c>
      <c r="D886" s="65"/>
      <c r="E886" s="64"/>
      <c r="F886" s="7"/>
      <c r="G886" s="7"/>
      <c r="H886" s="7"/>
      <c r="I886" s="6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</row>
    <row r="887" spans="2:23" x14ac:dyDescent="0.2">
      <c r="B887" s="66">
        <f t="shared" si="14"/>
        <v>37</v>
      </c>
      <c r="C887" t="str">
        <f>IF(E876="","","Data5Label="&amp; IF(VLOOKUP(B876,'INI DATA'!$C$3:$AD$100,15,FALSE)&lt;&gt;"","""" &amp; VLOOKUP(B876,'INI DATA'!$C$3:$AD$100,15,FALSE)&amp;"""",""))</f>
        <v/>
      </c>
      <c r="D887" s="65"/>
      <c r="E887" s="64"/>
      <c r="F887" s="7"/>
      <c r="G887" s="7"/>
      <c r="H887" s="7"/>
      <c r="I887" s="6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</row>
    <row r="888" spans="2:23" x14ac:dyDescent="0.2">
      <c r="B888" s="66">
        <f t="shared" si="14"/>
        <v>37</v>
      </c>
      <c r="C888" t="str">
        <f>IF(E876="","","Data6=" &amp; IF(VLOOKUP(B876,'INI DATA'!$C$3:$AD$100,16,FALSE)="","",VLOOKUP(B876,'INI DATA'!$C$3:$AD$100,16,FALSE)))</f>
        <v/>
      </c>
      <c r="D888" s="65"/>
      <c r="E888" s="64"/>
      <c r="F888" s="7"/>
      <c r="G888" s="7"/>
      <c r="H888" s="7"/>
      <c r="I888" s="6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</row>
    <row r="889" spans="2:23" x14ac:dyDescent="0.2">
      <c r="B889" s="66">
        <f t="shared" si="14"/>
        <v>37</v>
      </c>
      <c r="C889" t="str">
        <f>IF(E876="","","Data6Label="&amp; IF(VLOOKUP(B876,'INI DATA'!$C$3:$AD$100,17,FALSE)&lt;&gt;"","""" &amp; VLOOKUP(B876,'INI DATA'!$C$3:$AD$100,17,FALSE)&amp;"""",""))</f>
        <v/>
      </c>
      <c r="D889" s="65"/>
      <c r="E889" s="64"/>
      <c r="F889" s="7"/>
      <c r="G889" s="7"/>
      <c r="H889" s="7"/>
      <c r="I889" s="6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</row>
    <row r="890" spans="2:23" x14ac:dyDescent="0.2">
      <c r="B890" s="66">
        <f t="shared" si="14"/>
        <v>37</v>
      </c>
      <c r="C890" t="str">
        <f>IF(E876="","","Data7=" &amp; IF(VLOOKUP(B878,'INI DATA'!$C$3:$AD$100,18,FALSE)="","",VLOOKUP(B878,'INI DATA'!$C$3:$AD$100,18,FALSE)))</f>
        <v/>
      </c>
      <c r="D890" s="65"/>
      <c r="E890" s="64"/>
      <c r="F890" s="7"/>
      <c r="G890" s="7"/>
      <c r="H890" s="7"/>
      <c r="I890" s="6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</row>
    <row r="891" spans="2:23" x14ac:dyDescent="0.2">
      <c r="B891" s="66">
        <f t="shared" si="14"/>
        <v>37</v>
      </c>
      <c r="C891" t="str">
        <f>IF(E876="","","Data7Label="&amp; IF(VLOOKUP(B876,'INI DATA'!$C$3:$AD$100,19,FALSE)&lt;&gt;"","""" &amp; VLOOKUP(B876,'INI DATA'!$C$3:$AD$100,19,FALSE)&amp;"""",""))</f>
        <v/>
      </c>
      <c r="D891" s="65"/>
      <c r="E891" s="64"/>
      <c r="F891" s="7"/>
      <c r="G891" s="7"/>
      <c r="H891" s="7"/>
      <c r="I891" s="6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</row>
    <row r="892" spans="2:23" x14ac:dyDescent="0.2">
      <c r="B892" s="66">
        <f t="shared" si="14"/>
        <v>37</v>
      </c>
      <c r="C892" t="str">
        <f>IF(E876="","","Data8=" &amp; IF(VLOOKUP(B878,'INI DATA'!$C$3:$AD$100,20,FALSE)="","",VLOOKUP(B878,'INI DATA'!$C$3:$AD$100,20,FALSE)))</f>
        <v/>
      </c>
      <c r="D892" s="65"/>
      <c r="E892" s="64"/>
      <c r="F892" s="7"/>
      <c r="G892" s="7"/>
      <c r="H892" s="7"/>
      <c r="I892" s="6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</row>
    <row r="893" spans="2:23" x14ac:dyDescent="0.2">
      <c r="B893" s="66">
        <f t="shared" si="14"/>
        <v>37</v>
      </c>
      <c r="C893" t="str">
        <f>IF(E876="","","Data8Label="&amp; IF(VLOOKUP(B876,'INI DATA'!$C$3:$AD$100,21,FALSE)&lt;&gt;"","""" &amp; VLOOKUP(B876,'INI DATA'!$C$3:$AD$100,21,FALSE)&amp;"""",""))</f>
        <v/>
      </c>
      <c r="D893" s="65"/>
      <c r="E893" s="64"/>
      <c r="F893" s="7"/>
      <c r="G893" s="7"/>
      <c r="H893" s="7"/>
      <c r="I893" s="6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</row>
    <row r="894" spans="2:23" x14ac:dyDescent="0.2">
      <c r="B894" s="66">
        <f t="shared" si="14"/>
        <v>37</v>
      </c>
      <c r="C894" t="str">
        <f>IF(E876="","","Data9=" &amp; IF(VLOOKUP(B878,'INI DATA'!$C$3:$AD$100,22,FALSE)="","",VLOOKUP(B878,'INI DATA'!$C$3:$AD$100,22,FALSE)))</f>
        <v/>
      </c>
      <c r="D894" s="65"/>
      <c r="E894" s="64"/>
      <c r="F894" s="7"/>
      <c r="G894" s="7"/>
      <c r="H894" s="7"/>
      <c r="I894" s="6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</row>
    <row r="895" spans="2:23" x14ac:dyDescent="0.2">
      <c r="B895" s="66">
        <f t="shared" si="14"/>
        <v>37</v>
      </c>
      <c r="C895" t="str">
        <f>IF(E876="","","Data9Label="&amp; IF(VLOOKUP(B876,'INI DATA'!$C$3:$AD$100,23,FALSE)&lt;&gt;"","""" &amp; VLOOKUP(B876,'INI DATA'!$C$3:$AD$100,23,FALSE)&amp;"""",""))</f>
        <v/>
      </c>
      <c r="D895" s="65"/>
      <c r="E895" s="64"/>
      <c r="F895" s="7"/>
      <c r="G895" s="7"/>
      <c r="H895" s="7"/>
      <c r="I895" s="6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</row>
    <row r="896" spans="2:23" x14ac:dyDescent="0.2">
      <c r="B896" s="66">
        <f t="shared" si="14"/>
        <v>37</v>
      </c>
      <c r="C896" t="str">
        <f>IF(E876="","","Data10=" &amp; IF(VLOOKUP(B878,'INI DATA'!$C$3:$AD$100,24,FALSE)="","",VLOOKUP(B878,'INI DATA'!$C$3:$AD$100,24,FALSE)))</f>
        <v/>
      </c>
      <c r="D896" s="65"/>
      <c r="E896" s="64"/>
      <c r="F896" s="7"/>
      <c r="G896" s="7"/>
      <c r="H896" s="7"/>
      <c r="I896" s="6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</row>
    <row r="897" spans="2:23" x14ac:dyDescent="0.2">
      <c r="B897" s="66">
        <f t="shared" si="14"/>
        <v>37</v>
      </c>
      <c r="C897" t="str">
        <f>IF(E876="","","Data10Label="&amp; IF(VLOOKUP(B876,'INI DATA'!$C$3:$AD$100,25,FALSE)&lt;&gt;"","""" &amp; VLOOKUP(B876,'INI DATA'!$C$3:$AD$100,25,FALSE)&amp;"""",""))</f>
        <v/>
      </c>
      <c r="D897" s="65"/>
      <c r="E897" s="64"/>
      <c r="F897" s="7"/>
      <c r="G897" s="7"/>
      <c r="H897" s="7"/>
      <c r="I897" s="6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</row>
    <row r="898" spans="2:23" x14ac:dyDescent="0.2">
      <c r="B898" s="66">
        <f t="shared" si="14"/>
        <v>37</v>
      </c>
      <c r="C898" t="str">
        <f>IF(E876="","","Timer=" &amp; IF(VLOOKUP(B876,'INI DATA'!$C$3:$AF$100,4,FALSE)="","",VLOOKUP(B876,'INI DATA'!$C$3:$AF$100,4,FALSE)))</f>
        <v/>
      </c>
      <c r="D898" s="65"/>
      <c r="E898" s="64"/>
      <c r="F898" s="7"/>
      <c r="G898" s="7"/>
      <c r="H898" s="7"/>
      <c r="I898" s="6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</row>
    <row r="899" spans="2:23" x14ac:dyDescent="0.2">
      <c r="B899" s="66">
        <f t="shared" si="14"/>
        <v>37</v>
      </c>
      <c r="C899" t="str">
        <f>IF(E876="","","PurgeDays=" &amp; IF(VLOOKUP(B876,'INI DATA'!$C$3:$AD$100,7,FALSE)&lt;&gt;"",VLOOKUP(B876,'INI DATA'!$C$3:$AD$100,26,FALSE),""))</f>
        <v/>
      </c>
      <c r="D899" s="65"/>
      <c r="E899" s="64"/>
      <c r="F899" s="7"/>
      <c r="G899" s="7"/>
      <c r="H899" s="7"/>
      <c r="I899" s="6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</row>
    <row r="900" spans="2:23" x14ac:dyDescent="0.2">
      <c r="B900" s="66">
        <f t="shared" si="14"/>
        <v>38</v>
      </c>
      <c r="C900" t="str">
        <f>IF(E900="","","[DBTable" &amp; VLOOKUP(B900,'INI DATA'!$C$3:$AF$99,1,FALSE) &amp; "]")</f>
        <v/>
      </c>
      <c r="D900" s="65"/>
      <c r="E900" s="64" t="str">
        <f>IF(VLOOKUP(B900,'INI DATA'!$C$3:$AD$100,5,FALSE)="","","used")</f>
        <v/>
      </c>
      <c r="F900" s="7"/>
      <c r="G900" s="7"/>
      <c r="H900" s="7"/>
      <c r="I900" s="6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</row>
    <row r="901" spans="2:23" x14ac:dyDescent="0.2">
      <c r="B901" s="66">
        <f t="shared" si="14"/>
        <v>38</v>
      </c>
      <c r="C901" t="str">
        <f>IF(E900="","","Name=" &amp; IF(VLOOKUP(B900,'INI DATA'!$C$3:$AD$100,5,FALSE)="","",VLOOKUP(B900,'INI DATA'!$C$3:$AD$100,2,FALSE)&amp;"-"&amp;VLOOKUP(B900,'INI DATA'!$C$3:$AD$100,5,FALSE)))</f>
        <v/>
      </c>
      <c r="D901" s="65"/>
      <c r="E901" s="64"/>
      <c r="F901" s="7"/>
      <c r="G901" s="7"/>
      <c r="H901" s="7"/>
      <c r="I901" s="6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</row>
    <row r="902" spans="2:23" x14ac:dyDescent="0.2">
      <c r="B902" s="66">
        <f t="shared" si="14"/>
        <v>38</v>
      </c>
      <c r="C902" t="str">
        <f>IF(E900="","","Data1=" &amp; IF(VLOOKUP(B900,'INI DATA'!$C$3:$AD$100,6,FALSE)="",0,VLOOKUP(B900,'INI DATA'!$C$3:$AD$100,6,FALSE)))</f>
        <v/>
      </c>
      <c r="D902" s="65"/>
      <c r="E902" s="64"/>
      <c r="F902" s="7"/>
      <c r="G902" s="7"/>
      <c r="H902" s="7"/>
      <c r="I902" s="6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</row>
    <row r="903" spans="2:23" x14ac:dyDescent="0.2">
      <c r="B903" s="66">
        <f t="shared" si="14"/>
        <v>38</v>
      </c>
      <c r="C903" t="str">
        <f>IF(E900="","","Data1Label="&amp; IF(VLOOKUP(B900,'INI DATA'!$C$3:$AD$100,7,FALSE)&lt;&gt;"","""" &amp; VLOOKUP(B900,'INI DATA'!$C$3:$AD$100,7,FALSE)&amp;"""",""))</f>
        <v/>
      </c>
      <c r="D903" s="65"/>
      <c r="E903" s="64"/>
      <c r="F903" s="7"/>
      <c r="G903" s="7"/>
      <c r="H903" s="7"/>
      <c r="I903" s="6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</row>
    <row r="904" spans="2:23" x14ac:dyDescent="0.2">
      <c r="B904" s="66">
        <f t="shared" si="14"/>
        <v>38</v>
      </c>
      <c r="C904" t="str">
        <f>IF(E900="","","Data2=" &amp; IF(VLOOKUP(B900,'INI DATA'!$C$3:$AD$100,8,FALSE)="","",VLOOKUP(B900,'INI DATA'!$C$3:$AD$100,8,FALSE)))</f>
        <v/>
      </c>
      <c r="D904" s="65"/>
      <c r="E904" s="64"/>
      <c r="F904" s="7"/>
      <c r="G904" s="7"/>
      <c r="H904" s="7"/>
      <c r="I904" s="6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</row>
    <row r="905" spans="2:23" x14ac:dyDescent="0.2">
      <c r="B905" s="66">
        <f t="shared" si="14"/>
        <v>38</v>
      </c>
      <c r="C905" t="str">
        <f>IF(E900="","","Data2Label="&amp; IF(VLOOKUP(B900,'INI DATA'!$C$3:$AD$100,9,FALSE)&lt;&gt;"","""" &amp; VLOOKUP(B900,'INI DATA'!$C$3:$AD$100,9,FALSE)&amp;"""",""))</f>
        <v/>
      </c>
      <c r="D905" s="65"/>
      <c r="E905" s="64"/>
      <c r="F905" s="7"/>
      <c r="G905" s="7"/>
      <c r="H905" s="7"/>
      <c r="I905" s="6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</row>
    <row r="906" spans="2:23" x14ac:dyDescent="0.2">
      <c r="B906" s="66">
        <f t="shared" si="14"/>
        <v>38</v>
      </c>
      <c r="C906" t="str">
        <f>IF(E900="","","Data3=" &amp; IF(VLOOKUP(B900,'INI DATA'!$C$3:$AD$100,10,FALSE)="","",VLOOKUP(B900,'INI DATA'!$C$3:$AD$100,10,FALSE)))</f>
        <v/>
      </c>
      <c r="D906" s="65"/>
      <c r="E906" s="64"/>
      <c r="F906" s="7"/>
      <c r="G906" s="7"/>
      <c r="H906" s="7"/>
      <c r="I906" s="6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</row>
    <row r="907" spans="2:23" x14ac:dyDescent="0.2">
      <c r="B907" s="66">
        <f t="shared" si="14"/>
        <v>38</v>
      </c>
      <c r="C907" t="str">
        <f>IF(E900="","","Data3Label="&amp; IF(VLOOKUP(B900,'INI DATA'!$C$3:$AD$100,11,FALSE)&lt;&gt;"","""" &amp; VLOOKUP(B900,'INI DATA'!$C$3:$AD$100,11,FALSE)&amp;"""",""))</f>
        <v/>
      </c>
      <c r="D907" s="65"/>
      <c r="E907" s="64"/>
      <c r="F907" s="7"/>
      <c r="G907" s="7"/>
      <c r="H907" s="7"/>
      <c r="I907" s="6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</row>
    <row r="908" spans="2:23" x14ac:dyDescent="0.2">
      <c r="B908" s="66">
        <f t="shared" si="14"/>
        <v>38</v>
      </c>
      <c r="C908" t="str">
        <f>IF(E900="","","Data4=" &amp; IF(VLOOKUP(B900,'INI DATA'!$C$3:$AD$100,12,FALSE)="","",VLOOKUP(B900,'INI DATA'!$C$3:$AD$100,12,FALSE)))</f>
        <v/>
      </c>
      <c r="D908" s="65"/>
      <c r="E908" s="64"/>
      <c r="F908" s="7"/>
      <c r="G908" s="7"/>
      <c r="H908" s="7"/>
      <c r="I908" s="6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</row>
    <row r="909" spans="2:23" x14ac:dyDescent="0.2">
      <c r="B909" s="66">
        <f t="shared" si="14"/>
        <v>38</v>
      </c>
      <c r="C909" t="str">
        <f>IF(E900="","","Data4Label="&amp; IF(VLOOKUP(B900,'INI DATA'!$C$3:$AD$100,13,FALSE)&lt;&gt;"","""" &amp; VLOOKUP(B900,'INI DATA'!$C$3:$AD$100,13,FALSE)&amp;"""",""))</f>
        <v/>
      </c>
      <c r="D909" s="65"/>
      <c r="E909" s="64"/>
      <c r="F909" s="7"/>
      <c r="G909" s="7"/>
      <c r="H909" s="7"/>
      <c r="I909" s="6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</row>
    <row r="910" spans="2:23" x14ac:dyDescent="0.2">
      <c r="B910" s="66">
        <f t="shared" si="14"/>
        <v>38</v>
      </c>
      <c r="C910" t="str">
        <f>IF(E900="","","Data5=" &amp; IF(VLOOKUP(B900,'INI DATA'!$C$3:$AD$100,14,FALSE)="","",VLOOKUP(B900,'INI DATA'!$C$3:$AD$100,14,FALSE)))</f>
        <v/>
      </c>
      <c r="D910" s="65"/>
      <c r="E910" s="64"/>
      <c r="F910" s="7"/>
      <c r="G910" s="7"/>
      <c r="H910" s="7"/>
      <c r="I910" s="6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</row>
    <row r="911" spans="2:23" x14ac:dyDescent="0.2">
      <c r="B911" s="66">
        <f t="shared" si="14"/>
        <v>38</v>
      </c>
      <c r="C911" t="str">
        <f>IF(E900="","","Data5Label="&amp; IF(VLOOKUP(B900,'INI DATA'!$C$3:$AD$100,15,FALSE)&lt;&gt;"","""" &amp; VLOOKUP(B900,'INI DATA'!$C$3:$AD$100,15,FALSE)&amp;"""",""))</f>
        <v/>
      </c>
      <c r="D911" s="65"/>
      <c r="E911" s="64"/>
      <c r="F911" s="7"/>
      <c r="G911" s="7"/>
      <c r="H911" s="7"/>
      <c r="I911" s="6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</row>
    <row r="912" spans="2:23" x14ac:dyDescent="0.2">
      <c r="B912" s="66">
        <f t="shared" si="14"/>
        <v>38</v>
      </c>
      <c r="C912" t="str">
        <f>IF(E900="","","Data6=" &amp; IF(VLOOKUP(B900,'INI DATA'!$C$3:$AD$100,16,FALSE)="","",VLOOKUP(B900,'INI DATA'!$C$3:$AD$100,16,FALSE)))</f>
        <v/>
      </c>
      <c r="D912" s="65"/>
      <c r="E912" s="64"/>
      <c r="F912" s="7"/>
      <c r="G912" s="7"/>
      <c r="H912" s="7"/>
      <c r="I912" s="6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</row>
    <row r="913" spans="2:23" x14ac:dyDescent="0.2">
      <c r="B913" s="66">
        <f t="shared" si="14"/>
        <v>38</v>
      </c>
      <c r="C913" t="str">
        <f>IF(E900="","","Data6Label="&amp; IF(VLOOKUP(B900,'INI DATA'!$C$3:$AD$100,17,FALSE)&lt;&gt;"","""" &amp; VLOOKUP(B900,'INI DATA'!$C$3:$AD$100,17,FALSE)&amp;"""",""))</f>
        <v/>
      </c>
      <c r="D913" s="65"/>
      <c r="E913" s="64"/>
      <c r="F913" s="7"/>
      <c r="G913" s="7"/>
      <c r="H913" s="7"/>
      <c r="I913" s="6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</row>
    <row r="914" spans="2:23" x14ac:dyDescent="0.2">
      <c r="B914" s="66">
        <f t="shared" si="14"/>
        <v>38</v>
      </c>
      <c r="C914" t="str">
        <f>IF(E900="","","Data7=" &amp; IF(VLOOKUP(B902,'INI DATA'!$C$3:$AD$100,18,FALSE)="","",VLOOKUP(B902,'INI DATA'!$C$3:$AD$100,18,FALSE)))</f>
        <v/>
      </c>
      <c r="D914" s="65"/>
      <c r="E914" s="64"/>
      <c r="F914" s="7"/>
      <c r="G914" s="7"/>
      <c r="H914" s="7"/>
      <c r="I914" s="6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</row>
    <row r="915" spans="2:23" x14ac:dyDescent="0.2">
      <c r="B915" s="66">
        <f t="shared" si="14"/>
        <v>38</v>
      </c>
      <c r="C915" t="str">
        <f>IF(E900="","","Data7Label="&amp; IF(VLOOKUP(B900,'INI DATA'!$C$3:$AD$100,19,FALSE)&lt;&gt;"","""" &amp; VLOOKUP(B900,'INI DATA'!$C$3:$AD$100,19,FALSE)&amp;"""",""))</f>
        <v/>
      </c>
      <c r="D915" s="65"/>
      <c r="E915" s="64"/>
      <c r="F915" s="7"/>
      <c r="G915" s="7"/>
      <c r="H915" s="7"/>
      <c r="I915" s="6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</row>
    <row r="916" spans="2:23" x14ac:dyDescent="0.2">
      <c r="B916" s="66">
        <f t="shared" si="14"/>
        <v>38</v>
      </c>
      <c r="C916" t="str">
        <f>IF(E900="","","Data8=" &amp; IF(VLOOKUP(B902,'INI DATA'!$C$3:$AD$100,20,FALSE)="","",VLOOKUP(B902,'INI DATA'!$C$3:$AD$100,20,FALSE)))</f>
        <v/>
      </c>
      <c r="D916" s="65"/>
      <c r="E916" s="64"/>
      <c r="F916" s="7"/>
      <c r="G916" s="7"/>
      <c r="H916" s="7"/>
      <c r="I916" s="6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</row>
    <row r="917" spans="2:23" x14ac:dyDescent="0.2">
      <c r="B917" s="66">
        <f t="shared" si="14"/>
        <v>38</v>
      </c>
      <c r="C917" t="str">
        <f>IF(E900="","","Data8Label="&amp; IF(VLOOKUP(B900,'INI DATA'!$C$3:$AD$100,21,FALSE)&lt;&gt;"","""" &amp; VLOOKUP(B900,'INI DATA'!$C$3:$AD$100,21,FALSE)&amp;"""",""))</f>
        <v/>
      </c>
      <c r="D917" s="65"/>
      <c r="E917" s="64"/>
      <c r="F917" s="7"/>
      <c r="G917" s="7"/>
      <c r="H917" s="7"/>
      <c r="I917" s="6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</row>
    <row r="918" spans="2:23" x14ac:dyDescent="0.2">
      <c r="B918" s="66">
        <f t="shared" si="14"/>
        <v>38</v>
      </c>
      <c r="C918" t="str">
        <f>IF(E900="","","Data9=" &amp; IF(VLOOKUP(B902,'INI DATA'!$C$3:$AD$100,22,FALSE)="","",VLOOKUP(B902,'INI DATA'!$C$3:$AD$100,22,FALSE)))</f>
        <v/>
      </c>
      <c r="D918" s="65"/>
      <c r="E918" s="64"/>
      <c r="F918" s="7"/>
      <c r="G918" s="7"/>
      <c r="H918" s="7"/>
      <c r="I918" s="6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</row>
    <row r="919" spans="2:23" x14ac:dyDescent="0.2">
      <c r="B919" s="66">
        <f t="shared" si="14"/>
        <v>38</v>
      </c>
      <c r="C919" t="str">
        <f>IF(E900="","","Data9Label="&amp; IF(VLOOKUP(B900,'INI DATA'!$C$3:$AD$100,23,FALSE)&lt;&gt;"","""" &amp; VLOOKUP(B900,'INI DATA'!$C$3:$AD$100,23,FALSE)&amp;"""",""))</f>
        <v/>
      </c>
      <c r="D919" s="65"/>
      <c r="E919" s="64"/>
      <c r="F919" s="7"/>
      <c r="G919" s="7"/>
      <c r="H919" s="7"/>
      <c r="I919" s="6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</row>
    <row r="920" spans="2:23" x14ac:dyDescent="0.2">
      <c r="B920" s="66">
        <f t="shared" si="14"/>
        <v>38</v>
      </c>
      <c r="C920" t="str">
        <f>IF(E900="","","Data10=" &amp; IF(VLOOKUP(B902,'INI DATA'!$C$3:$AD$100,24,FALSE)="","",VLOOKUP(B902,'INI DATA'!$C$3:$AD$100,24,FALSE)))</f>
        <v/>
      </c>
      <c r="D920" s="65"/>
      <c r="E920" s="64"/>
      <c r="F920" s="7"/>
      <c r="G920" s="7"/>
      <c r="H920" s="7"/>
      <c r="I920" s="6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</row>
    <row r="921" spans="2:23" x14ac:dyDescent="0.2">
      <c r="B921" s="66">
        <f t="shared" si="14"/>
        <v>38</v>
      </c>
      <c r="C921" t="str">
        <f>IF(E900="","","Data10Label="&amp; IF(VLOOKUP(B900,'INI DATA'!$C$3:$AD$100,25,FALSE)&lt;&gt;"","""" &amp; VLOOKUP(B900,'INI DATA'!$C$3:$AD$100,25,FALSE)&amp;"""",""))</f>
        <v/>
      </c>
      <c r="D921" s="65"/>
      <c r="E921" s="64"/>
      <c r="F921" s="7"/>
      <c r="G921" s="7"/>
      <c r="H921" s="7"/>
      <c r="I921" s="6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</row>
    <row r="922" spans="2:23" x14ac:dyDescent="0.2">
      <c r="B922" s="66">
        <f t="shared" si="14"/>
        <v>38</v>
      </c>
      <c r="C922" t="str">
        <f>IF(E900="","","Timer=" &amp; IF(VLOOKUP(B900,'INI DATA'!$C$3:$AF$100,4,FALSE)="","",VLOOKUP(B900,'INI DATA'!$C$3:$AF$100,4,FALSE)))</f>
        <v/>
      </c>
      <c r="D922" s="65"/>
      <c r="E922" s="64"/>
      <c r="F922" s="7"/>
      <c r="G922" s="7"/>
      <c r="H922" s="7"/>
      <c r="I922" s="6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</row>
    <row r="923" spans="2:23" x14ac:dyDescent="0.2">
      <c r="B923" s="66">
        <f t="shared" si="14"/>
        <v>38</v>
      </c>
      <c r="C923" t="str">
        <f>IF(E900="","","PurgeDays=" &amp; IF(VLOOKUP(B900,'INI DATA'!$C$3:$AD$100,7,FALSE)&lt;&gt;"",VLOOKUP(B900,'INI DATA'!$C$3:$AD$100,26,FALSE),""))</f>
        <v/>
      </c>
      <c r="D923" s="65"/>
      <c r="E923" s="64"/>
      <c r="F923" s="7"/>
      <c r="G923" s="7"/>
      <c r="H923" s="7"/>
      <c r="I923" s="6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</row>
    <row r="924" spans="2:23" x14ac:dyDescent="0.2">
      <c r="B924" s="66">
        <f t="shared" si="14"/>
        <v>39</v>
      </c>
      <c r="C924" t="str">
        <f>IF(E924="","","[DBTable" &amp; VLOOKUP(B924,'INI DATA'!$C$3:$AF$99,1,FALSE) &amp; "]")</f>
        <v/>
      </c>
      <c r="D924" s="65"/>
      <c r="E924" s="64" t="str">
        <f>IF(VLOOKUP(B924,'INI DATA'!$C$3:$AD$100,5,FALSE)="","","used")</f>
        <v/>
      </c>
      <c r="F924" s="7"/>
      <c r="G924" s="7"/>
      <c r="H924" s="7"/>
      <c r="I924" s="6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</row>
    <row r="925" spans="2:23" x14ac:dyDescent="0.2">
      <c r="B925" s="66">
        <f t="shared" si="14"/>
        <v>39</v>
      </c>
      <c r="C925" t="str">
        <f>IF(E924="","","Name=" &amp; IF(VLOOKUP(B924,'INI DATA'!$C$3:$AD$100,5,FALSE)="","",VLOOKUP(B924,'INI DATA'!$C$3:$AD$100,2,FALSE)&amp;"-"&amp;VLOOKUP(B924,'INI DATA'!$C$3:$AD$100,5,FALSE)))</f>
        <v/>
      </c>
      <c r="D925" s="65"/>
      <c r="E925" s="64"/>
      <c r="F925" s="7"/>
      <c r="G925" s="7"/>
      <c r="H925" s="7"/>
      <c r="I925" s="6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</row>
    <row r="926" spans="2:23" x14ac:dyDescent="0.2">
      <c r="B926" s="66">
        <f t="shared" si="14"/>
        <v>39</v>
      </c>
      <c r="C926" t="str">
        <f>IF(E924="","","Data1=" &amp; IF(VLOOKUP(B924,'INI DATA'!$C$3:$AD$100,6,FALSE)="",0,VLOOKUP(B924,'INI DATA'!$C$3:$AD$100,6,FALSE)))</f>
        <v/>
      </c>
      <c r="D926" s="65"/>
      <c r="E926" s="64"/>
      <c r="F926" s="7"/>
      <c r="G926" s="7"/>
      <c r="H926" s="7"/>
      <c r="I926" s="6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</row>
    <row r="927" spans="2:23" x14ac:dyDescent="0.2">
      <c r="B927" s="66">
        <f t="shared" si="14"/>
        <v>39</v>
      </c>
      <c r="C927" t="str">
        <f>IF(E924="","","Data1Label="&amp; IF(VLOOKUP(B924,'INI DATA'!$C$3:$AD$100,7,FALSE)&lt;&gt;"","""" &amp; VLOOKUP(B924,'INI DATA'!$C$3:$AD$100,7,FALSE)&amp;"""",""))</f>
        <v/>
      </c>
      <c r="D927" s="65"/>
      <c r="E927" s="64"/>
      <c r="F927" s="7"/>
      <c r="G927" s="7"/>
      <c r="H927" s="7"/>
      <c r="I927" s="6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</row>
    <row r="928" spans="2:23" x14ac:dyDescent="0.2">
      <c r="B928" s="66">
        <f t="shared" si="14"/>
        <v>39</v>
      </c>
      <c r="C928" t="str">
        <f>IF(E924="","","Data2=" &amp; IF(VLOOKUP(B924,'INI DATA'!$C$3:$AD$100,8,FALSE)="","",VLOOKUP(B924,'INI DATA'!$C$3:$AD$100,8,FALSE)))</f>
        <v/>
      </c>
      <c r="D928" s="65"/>
      <c r="E928" s="64"/>
      <c r="F928" s="7"/>
      <c r="G928" s="7"/>
      <c r="H928" s="7"/>
      <c r="I928" s="6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</row>
    <row r="929" spans="2:23" x14ac:dyDescent="0.2">
      <c r="B929" s="66">
        <f t="shared" si="14"/>
        <v>39</v>
      </c>
      <c r="C929" t="str">
        <f>IF(E924="","","Data2Label="&amp; IF(VLOOKUP(B924,'INI DATA'!$C$3:$AD$100,9,FALSE)&lt;&gt;"","""" &amp; VLOOKUP(B924,'INI DATA'!$C$3:$AD$100,9,FALSE)&amp;"""",""))</f>
        <v/>
      </c>
      <c r="D929" s="65"/>
      <c r="E929" s="64"/>
      <c r="F929" s="7"/>
      <c r="G929" s="7"/>
      <c r="H929" s="7"/>
      <c r="I929" s="6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</row>
    <row r="930" spans="2:23" x14ac:dyDescent="0.2">
      <c r="B930" s="66">
        <f t="shared" si="14"/>
        <v>39</v>
      </c>
      <c r="C930" t="str">
        <f>IF(E924="","","Data3=" &amp; IF(VLOOKUP(B924,'INI DATA'!$C$3:$AD$100,10,FALSE)="","",VLOOKUP(B924,'INI DATA'!$C$3:$AD$100,10,FALSE)))</f>
        <v/>
      </c>
      <c r="D930" s="65"/>
      <c r="E930" s="64"/>
      <c r="F930" s="7"/>
      <c r="G930" s="7"/>
      <c r="H930" s="7"/>
      <c r="I930" s="6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</row>
    <row r="931" spans="2:23" x14ac:dyDescent="0.2">
      <c r="B931" s="66">
        <f t="shared" si="14"/>
        <v>39</v>
      </c>
      <c r="C931" t="str">
        <f>IF(E924="","","Data3Label="&amp; IF(VLOOKUP(B924,'INI DATA'!$C$3:$AD$100,11,FALSE)&lt;&gt;"","""" &amp; VLOOKUP(B924,'INI DATA'!$C$3:$AD$100,11,FALSE)&amp;"""",""))</f>
        <v/>
      </c>
      <c r="D931" s="65"/>
      <c r="E931" s="64"/>
      <c r="F931" s="7"/>
      <c r="G931" s="7"/>
      <c r="H931" s="7"/>
      <c r="I931" s="6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</row>
    <row r="932" spans="2:23" x14ac:dyDescent="0.2">
      <c r="B932" s="66">
        <f t="shared" si="14"/>
        <v>39</v>
      </c>
      <c r="C932" t="str">
        <f>IF(E924="","","Data4=" &amp; IF(VLOOKUP(B924,'INI DATA'!$C$3:$AD$100,12,FALSE)="","",VLOOKUP(B924,'INI DATA'!$C$3:$AD$100,12,FALSE)))</f>
        <v/>
      </c>
      <c r="D932" s="65"/>
      <c r="E932" s="64"/>
      <c r="F932" s="7"/>
      <c r="G932" s="7"/>
      <c r="H932" s="7"/>
      <c r="I932" s="6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</row>
    <row r="933" spans="2:23" x14ac:dyDescent="0.2">
      <c r="B933" s="66">
        <f t="shared" si="14"/>
        <v>39</v>
      </c>
      <c r="C933" t="str">
        <f>IF(E924="","","Data4Label="&amp; IF(VLOOKUP(B924,'INI DATA'!$C$3:$AD$100,13,FALSE)&lt;&gt;"","""" &amp; VLOOKUP(B924,'INI DATA'!$C$3:$AD$100,13,FALSE)&amp;"""",""))</f>
        <v/>
      </c>
      <c r="D933" s="65"/>
      <c r="E933" s="64"/>
      <c r="F933" s="7"/>
      <c r="G933" s="7"/>
      <c r="H933" s="7"/>
      <c r="I933" s="6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</row>
    <row r="934" spans="2:23" x14ac:dyDescent="0.2">
      <c r="B934" s="66">
        <f t="shared" si="14"/>
        <v>39</v>
      </c>
      <c r="C934" t="str">
        <f>IF(E924="","","Data5=" &amp; IF(VLOOKUP(B924,'INI DATA'!$C$3:$AD$100,14,FALSE)="","",VLOOKUP(B924,'INI DATA'!$C$3:$AD$100,14,FALSE)))</f>
        <v/>
      </c>
      <c r="D934" s="65"/>
      <c r="E934" s="64"/>
      <c r="F934" s="7"/>
      <c r="G934" s="7"/>
      <c r="H934" s="7"/>
      <c r="I934" s="6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</row>
    <row r="935" spans="2:23" x14ac:dyDescent="0.2">
      <c r="B935" s="66">
        <f t="shared" si="14"/>
        <v>39</v>
      </c>
      <c r="C935" t="str">
        <f>IF(E924="","","Data5Label="&amp; IF(VLOOKUP(B924,'INI DATA'!$C$3:$AD$100,15,FALSE)&lt;&gt;"","""" &amp; VLOOKUP(B924,'INI DATA'!$C$3:$AD$100,15,FALSE)&amp;"""",""))</f>
        <v/>
      </c>
      <c r="D935" s="65"/>
      <c r="E935" s="64"/>
      <c r="F935" s="7"/>
      <c r="G935" s="7"/>
      <c r="H935" s="7"/>
      <c r="I935" s="6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</row>
    <row r="936" spans="2:23" x14ac:dyDescent="0.2">
      <c r="B936" s="66">
        <f t="shared" si="14"/>
        <v>39</v>
      </c>
      <c r="C936" t="str">
        <f>IF(E924="","","Data6=" &amp; IF(VLOOKUP(B924,'INI DATA'!$C$3:$AD$100,16,FALSE)="","",VLOOKUP(B924,'INI DATA'!$C$3:$AD$100,16,FALSE)))</f>
        <v/>
      </c>
      <c r="D936" s="65"/>
      <c r="E936" s="64"/>
      <c r="F936" s="7"/>
      <c r="G936" s="7"/>
      <c r="H936" s="7"/>
      <c r="I936" s="6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</row>
    <row r="937" spans="2:23" x14ac:dyDescent="0.2">
      <c r="B937" s="66">
        <f t="shared" si="14"/>
        <v>39</v>
      </c>
      <c r="C937" t="str">
        <f>IF(E924="","","Data6Label="&amp; IF(VLOOKUP(B924,'INI DATA'!$C$3:$AD$100,17,FALSE)&lt;&gt;"","""" &amp; VLOOKUP(B924,'INI DATA'!$C$3:$AD$100,17,FALSE)&amp;"""",""))</f>
        <v/>
      </c>
      <c r="D937" s="65"/>
      <c r="E937" s="64"/>
      <c r="F937" s="7"/>
      <c r="G937" s="7"/>
      <c r="H937" s="7"/>
      <c r="I937" s="6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</row>
    <row r="938" spans="2:23" x14ac:dyDescent="0.2">
      <c r="B938" s="66">
        <f t="shared" si="14"/>
        <v>39</v>
      </c>
      <c r="C938" t="str">
        <f>IF(E924="","","Data7=" &amp; IF(VLOOKUP(B926,'INI DATA'!$C$3:$AD$100,18,FALSE)="","",VLOOKUP(B926,'INI DATA'!$C$3:$AD$100,18,FALSE)))</f>
        <v/>
      </c>
      <c r="D938" s="65"/>
      <c r="E938" s="64"/>
      <c r="F938" s="7"/>
      <c r="G938" s="7"/>
      <c r="H938" s="7"/>
      <c r="I938" s="6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</row>
    <row r="939" spans="2:23" x14ac:dyDescent="0.2">
      <c r="B939" s="66">
        <f t="shared" si="14"/>
        <v>39</v>
      </c>
      <c r="C939" t="str">
        <f>IF(E924="","","Data7Label="&amp; IF(VLOOKUP(B924,'INI DATA'!$C$3:$AD$100,19,FALSE)&lt;&gt;"","""" &amp; VLOOKUP(B924,'INI DATA'!$C$3:$AD$100,19,FALSE)&amp;"""",""))</f>
        <v/>
      </c>
      <c r="D939" s="65"/>
      <c r="E939" s="64"/>
      <c r="F939" s="7"/>
      <c r="G939" s="7"/>
      <c r="H939" s="7"/>
      <c r="I939" s="6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</row>
    <row r="940" spans="2:23" x14ac:dyDescent="0.2">
      <c r="B940" s="66">
        <f t="shared" si="14"/>
        <v>39</v>
      </c>
      <c r="C940" t="str">
        <f>IF(E924="","","Data8=" &amp; IF(VLOOKUP(B926,'INI DATA'!$C$3:$AD$100,20,FALSE)="","",VLOOKUP(B926,'INI DATA'!$C$3:$AD$100,20,FALSE)))</f>
        <v/>
      </c>
      <c r="D940" s="65"/>
      <c r="E940" s="64"/>
      <c r="F940" s="7"/>
      <c r="G940" s="7"/>
      <c r="H940" s="7"/>
      <c r="I940" s="6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</row>
    <row r="941" spans="2:23" x14ac:dyDescent="0.2">
      <c r="B941" s="66">
        <f t="shared" si="14"/>
        <v>39</v>
      </c>
      <c r="C941" t="str">
        <f>IF(E924="","","Data8Label="&amp; IF(VLOOKUP(B924,'INI DATA'!$C$3:$AD$100,21,FALSE)&lt;&gt;"","""" &amp; VLOOKUP(B924,'INI DATA'!$C$3:$AD$100,21,FALSE)&amp;"""",""))</f>
        <v/>
      </c>
      <c r="D941" s="65"/>
      <c r="E941" s="64"/>
      <c r="F941" s="7"/>
      <c r="G941" s="7"/>
      <c r="H941" s="7"/>
      <c r="I941" s="6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</row>
    <row r="942" spans="2:23" x14ac:dyDescent="0.2">
      <c r="B942" s="66">
        <f t="shared" si="14"/>
        <v>39</v>
      </c>
      <c r="C942" t="str">
        <f>IF(E924="","","Data9=" &amp; IF(VLOOKUP(B926,'INI DATA'!$C$3:$AD$100,22,FALSE)="","",VLOOKUP(B926,'INI DATA'!$C$3:$AD$100,22,FALSE)))</f>
        <v/>
      </c>
      <c r="D942" s="65"/>
      <c r="E942" s="64"/>
      <c r="F942" s="7"/>
      <c r="G942" s="7"/>
      <c r="H942" s="7"/>
      <c r="I942" s="6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</row>
    <row r="943" spans="2:23" x14ac:dyDescent="0.2">
      <c r="B943" s="66">
        <f t="shared" si="14"/>
        <v>39</v>
      </c>
      <c r="C943" t="str">
        <f>IF(E924="","","Data9Label="&amp; IF(VLOOKUP(B924,'INI DATA'!$C$3:$AD$100,23,FALSE)&lt;&gt;"","""" &amp; VLOOKUP(B924,'INI DATA'!$C$3:$AD$100,23,FALSE)&amp;"""",""))</f>
        <v/>
      </c>
      <c r="D943" s="65"/>
      <c r="E943" s="64"/>
      <c r="F943" s="7"/>
      <c r="G943" s="7"/>
      <c r="H943" s="7"/>
      <c r="I943" s="6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</row>
    <row r="944" spans="2:23" x14ac:dyDescent="0.2">
      <c r="B944" s="66">
        <f t="shared" si="14"/>
        <v>39</v>
      </c>
      <c r="C944" t="str">
        <f>IF(E924="","","Data10=" &amp; IF(VLOOKUP(B926,'INI DATA'!$C$3:$AD$100,24,FALSE)="","",VLOOKUP(B926,'INI DATA'!$C$3:$AD$100,24,FALSE)))</f>
        <v/>
      </c>
      <c r="D944" s="65"/>
      <c r="E944" s="64"/>
      <c r="F944" s="7"/>
      <c r="G944" s="7"/>
      <c r="H944" s="7"/>
      <c r="I944" s="6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</row>
    <row r="945" spans="2:23" x14ac:dyDescent="0.2">
      <c r="B945" s="66">
        <f t="shared" si="14"/>
        <v>39</v>
      </c>
      <c r="C945" t="str">
        <f>IF(E924="","","Data10Label="&amp; IF(VLOOKUP(B924,'INI DATA'!$C$3:$AD$100,25,FALSE)&lt;&gt;"","""" &amp; VLOOKUP(B924,'INI DATA'!$C$3:$AD$100,25,FALSE)&amp;"""",""))</f>
        <v/>
      </c>
      <c r="D945" s="65"/>
      <c r="E945" s="64"/>
      <c r="F945" s="7"/>
      <c r="G945" s="7"/>
      <c r="H945" s="7"/>
      <c r="I945" s="6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</row>
    <row r="946" spans="2:23" x14ac:dyDescent="0.2">
      <c r="B946" s="66">
        <f t="shared" si="14"/>
        <v>39</v>
      </c>
      <c r="C946" t="str">
        <f>IF(E924="","","Timer=" &amp; IF(VLOOKUP(B924,'INI DATA'!$C$3:$AF$100,4,FALSE)="","",VLOOKUP(B924,'INI DATA'!$C$3:$AF$100,4,FALSE)))</f>
        <v/>
      </c>
      <c r="D946" s="65"/>
      <c r="E946" s="64"/>
      <c r="F946" s="7"/>
      <c r="G946" s="7"/>
      <c r="H946" s="7"/>
      <c r="I946" s="6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</row>
    <row r="947" spans="2:23" x14ac:dyDescent="0.2">
      <c r="B947" s="66">
        <f t="shared" ref="B947:B1010" si="15">IF((ROW()/24)&lt;&gt;ROUND(ROW()/24,0),ROUND(ROW()/24,0),ROW()/24)</f>
        <v>39</v>
      </c>
      <c r="C947" t="str">
        <f>IF(E924="","","PurgeDays=" &amp; IF(VLOOKUP(B924,'INI DATA'!$C$3:$AD$100,7,FALSE)&lt;&gt;"",VLOOKUP(B924,'INI DATA'!$C$3:$AD$100,26,FALSE),""))</f>
        <v/>
      </c>
      <c r="D947" s="65"/>
      <c r="E947" s="64"/>
      <c r="F947" s="7"/>
      <c r="G947" s="7"/>
      <c r="H947" s="7"/>
      <c r="I947" s="6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</row>
    <row r="948" spans="2:23" x14ac:dyDescent="0.2">
      <c r="B948" s="66">
        <f t="shared" si="15"/>
        <v>40</v>
      </c>
      <c r="C948" t="str">
        <f>IF(E948="","","[DBTable" &amp; VLOOKUP(B948,'INI DATA'!$C$3:$AF$99,1,FALSE) &amp; "]")</f>
        <v/>
      </c>
      <c r="D948" s="65"/>
      <c r="E948" s="64" t="str">
        <f>IF(VLOOKUP(B948,'INI DATA'!$C$3:$AD$100,5,FALSE)="","","used")</f>
        <v/>
      </c>
      <c r="F948" s="7"/>
      <c r="G948" s="7"/>
      <c r="H948" s="7"/>
      <c r="I948" s="6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</row>
    <row r="949" spans="2:23" x14ac:dyDescent="0.2">
      <c r="B949" s="66">
        <f t="shared" si="15"/>
        <v>40</v>
      </c>
      <c r="C949" t="str">
        <f>IF(E948="","","Name=" &amp; IF(VLOOKUP(B948,'INI DATA'!$C$3:$AD$100,5,FALSE)="","",VLOOKUP(B948,'INI DATA'!$C$3:$AD$100,2,FALSE)&amp;"-"&amp;VLOOKUP(B948,'INI DATA'!$C$3:$AD$100,5,FALSE)))</f>
        <v/>
      </c>
      <c r="D949" s="65"/>
      <c r="E949" s="64"/>
      <c r="F949" s="7"/>
      <c r="G949" s="7"/>
      <c r="H949" s="7"/>
      <c r="I949" s="6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</row>
    <row r="950" spans="2:23" x14ac:dyDescent="0.2">
      <c r="B950" s="66">
        <f t="shared" si="15"/>
        <v>40</v>
      </c>
      <c r="C950" t="str">
        <f>IF(E948="","","Data1=" &amp; IF(VLOOKUP(B948,'INI DATA'!$C$3:$AD$100,6,FALSE)="",0,VLOOKUP(B948,'INI DATA'!$C$3:$AD$100,6,FALSE)))</f>
        <v/>
      </c>
      <c r="D950" s="65"/>
      <c r="E950" s="64"/>
      <c r="F950" s="7"/>
      <c r="G950" s="7"/>
      <c r="H950" s="7"/>
      <c r="I950" s="6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</row>
    <row r="951" spans="2:23" x14ac:dyDescent="0.2">
      <c r="B951" s="66">
        <f t="shared" si="15"/>
        <v>40</v>
      </c>
      <c r="C951" t="str">
        <f>IF(E948="","","Data1Label="&amp; IF(VLOOKUP(B948,'INI DATA'!$C$3:$AD$100,7,FALSE)&lt;&gt;"","""" &amp; VLOOKUP(B948,'INI DATA'!$C$3:$AD$100,7,FALSE)&amp;"""",""))</f>
        <v/>
      </c>
      <c r="D951" s="65"/>
      <c r="E951" s="64"/>
      <c r="F951" s="7"/>
      <c r="G951" s="7"/>
      <c r="H951" s="7"/>
      <c r="I951" s="6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</row>
    <row r="952" spans="2:23" x14ac:dyDescent="0.2">
      <c r="B952" s="66">
        <f t="shared" si="15"/>
        <v>40</v>
      </c>
      <c r="C952" t="str">
        <f>IF(E948="","","Data2=" &amp; IF(VLOOKUP(B948,'INI DATA'!$C$3:$AD$100,8,FALSE)="","",VLOOKUP(B948,'INI DATA'!$C$3:$AD$100,8,FALSE)))</f>
        <v/>
      </c>
      <c r="D952" s="65"/>
      <c r="E952" s="64"/>
      <c r="F952" s="7"/>
      <c r="G952" s="7"/>
      <c r="H952" s="7"/>
      <c r="I952" s="6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</row>
    <row r="953" spans="2:23" x14ac:dyDescent="0.2">
      <c r="B953" s="66">
        <f t="shared" si="15"/>
        <v>40</v>
      </c>
      <c r="C953" t="str">
        <f>IF(E948="","","Data2Label="&amp; IF(VLOOKUP(B948,'INI DATA'!$C$3:$AD$100,9,FALSE)&lt;&gt;"","""" &amp; VLOOKUP(B948,'INI DATA'!$C$3:$AD$100,9,FALSE)&amp;"""",""))</f>
        <v/>
      </c>
      <c r="D953" s="65"/>
      <c r="E953" s="64"/>
      <c r="F953" s="7"/>
      <c r="G953" s="7"/>
      <c r="H953" s="7"/>
      <c r="I953" s="6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</row>
    <row r="954" spans="2:23" x14ac:dyDescent="0.2">
      <c r="B954" s="66">
        <f t="shared" si="15"/>
        <v>40</v>
      </c>
      <c r="C954" t="str">
        <f>IF(E948="","","Data3=" &amp; IF(VLOOKUP(B948,'INI DATA'!$C$3:$AD$100,10,FALSE)="","",VLOOKUP(B948,'INI DATA'!$C$3:$AD$100,10,FALSE)))</f>
        <v/>
      </c>
      <c r="D954" s="65"/>
      <c r="E954" s="64"/>
      <c r="F954" s="7"/>
      <c r="G954" s="7"/>
      <c r="H954" s="7"/>
      <c r="I954" s="6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</row>
    <row r="955" spans="2:23" x14ac:dyDescent="0.2">
      <c r="B955" s="66">
        <f t="shared" si="15"/>
        <v>40</v>
      </c>
      <c r="C955" t="str">
        <f>IF(E948="","","Data3Label="&amp; IF(VLOOKUP(B948,'INI DATA'!$C$3:$AD$100,11,FALSE)&lt;&gt;"","""" &amp; VLOOKUP(B948,'INI DATA'!$C$3:$AD$100,11,FALSE)&amp;"""",""))</f>
        <v/>
      </c>
      <c r="D955" s="65"/>
      <c r="E955" s="64"/>
      <c r="F955" s="7"/>
      <c r="G955" s="7"/>
      <c r="H955" s="7"/>
      <c r="I955" s="6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</row>
    <row r="956" spans="2:23" x14ac:dyDescent="0.2">
      <c r="B956" s="66">
        <f t="shared" si="15"/>
        <v>40</v>
      </c>
      <c r="C956" t="str">
        <f>IF(E948="","","Data4=" &amp; IF(VLOOKUP(B948,'INI DATA'!$C$3:$AD$100,12,FALSE)="","",VLOOKUP(B948,'INI DATA'!$C$3:$AD$100,12,FALSE)))</f>
        <v/>
      </c>
      <c r="D956" s="65"/>
      <c r="E956" s="64"/>
      <c r="F956" s="7"/>
      <c r="G956" s="7"/>
      <c r="H956" s="7"/>
      <c r="I956" s="6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</row>
    <row r="957" spans="2:23" x14ac:dyDescent="0.2">
      <c r="B957" s="66">
        <f t="shared" si="15"/>
        <v>40</v>
      </c>
      <c r="C957" t="str">
        <f>IF(E948="","","Data4Label="&amp; IF(VLOOKUP(B948,'INI DATA'!$C$3:$AD$100,13,FALSE)&lt;&gt;"","""" &amp; VLOOKUP(B948,'INI DATA'!$C$3:$AD$100,13,FALSE)&amp;"""",""))</f>
        <v/>
      </c>
      <c r="D957" s="65"/>
      <c r="E957" s="64"/>
      <c r="F957" s="7"/>
      <c r="G957" s="7"/>
      <c r="H957" s="7"/>
      <c r="I957" s="6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</row>
    <row r="958" spans="2:23" x14ac:dyDescent="0.2">
      <c r="B958" s="66">
        <f t="shared" si="15"/>
        <v>40</v>
      </c>
      <c r="C958" t="str">
        <f>IF(E948="","","Data5=" &amp; IF(VLOOKUP(B948,'INI DATA'!$C$3:$AD$100,14,FALSE)="","",VLOOKUP(B948,'INI DATA'!$C$3:$AD$100,14,FALSE)))</f>
        <v/>
      </c>
      <c r="D958" s="65"/>
      <c r="E958" s="64"/>
      <c r="F958" s="7"/>
      <c r="G958" s="7"/>
      <c r="H958" s="7"/>
      <c r="I958" s="6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</row>
    <row r="959" spans="2:23" x14ac:dyDescent="0.2">
      <c r="B959" s="66">
        <f t="shared" si="15"/>
        <v>40</v>
      </c>
      <c r="C959" t="str">
        <f>IF(E948="","","Data5Label="&amp; IF(VLOOKUP(B948,'INI DATA'!$C$3:$AD$100,15,FALSE)&lt;&gt;"","""" &amp; VLOOKUP(B948,'INI DATA'!$C$3:$AD$100,15,FALSE)&amp;"""",""))</f>
        <v/>
      </c>
      <c r="D959" s="65"/>
      <c r="E959" s="64"/>
      <c r="F959" s="7"/>
      <c r="G959" s="7"/>
      <c r="H959" s="7"/>
      <c r="I959" s="6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</row>
    <row r="960" spans="2:23" x14ac:dyDescent="0.2">
      <c r="B960" s="66">
        <f t="shared" si="15"/>
        <v>40</v>
      </c>
      <c r="C960" t="str">
        <f>IF(E948="","","Data6=" &amp; IF(VLOOKUP(B948,'INI DATA'!$C$3:$AD$100,16,FALSE)="","",VLOOKUP(B948,'INI DATA'!$C$3:$AD$100,16,FALSE)))</f>
        <v/>
      </c>
      <c r="D960" s="65"/>
      <c r="E960" s="64"/>
      <c r="F960" s="7"/>
      <c r="G960" s="7"/>
      <c r="H960" s="7"/>
      <c r="I960" s="6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</row>
    <row r="961" spans="2:23" x14ac:dyDescent="0.2">
      <c r="B961" s="66">
        <f t="shared" si="15"/>
        <v>40</v>
      </c>
      <c r="C961" t="str">
        <f>IF(E948="","","Data6Label="&amp; IF(VLOOKUP(B948,'INI DATA'!$C$3:$AD$100,17,FALSE)&lt;&gt;"","""" &amp; VLOOKUP(B948,'INI DATA'!$C$3:$AD$100,17,FALSE)&amp;"""",""))</f>
        <v/>
      </c>
      <c r="D961" s="65"/>
      <c r="E961" s="64"/>
      <c r="F961" s="7"/>
      <c r="G961" s="7"/>
      <c r="H961" s="7"/>
      <c r="I961" s="6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</row>
    <row r="962" spans="2:23" x14ac:dyDescent="0.2">
      <c r="B962" s="66">
        <f t="shared" si="15"/>
        <v>40</v>
      </c>
      <c r="C962" t="str">
        <f>IF(E948="","","Data7=" &amp; IF(VLOOKUP(B950,'INI DATA'!$C$3:$AD$100,18,FALSE)="","",VLOOKUP(B950,'INI DATA'!$C$3:$AD$100,18,FALSE)))</f>
        <v/>
      </c>
      <c r="D962" s="65"/>
      <c r="E962" s="64"/>
      <c r="F962" s="7"/>
      <c r="G962" s="7"/>
      <c r="H962" s="7"/>
      <c r="I962" s="6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</row>
    <row r="963" spans="2:23" x14ac:dyDescent="0.2">
      <c r="B963" s="66">
        <f t="shared" si="15"/>
        <v>40</v>
      </c>
      <c r="C963" t="str">
        <f>IF(E948="","","Data7Label="&amp; IF(VLOOKUP(B948,'INI DATA'!$C$3:$AD$100,19,FALSE)&lt;&gt;"","""" &amp; VLOOKUP(B948,'INI DATA'!$C$3:$AD$100,19,FALSE)&amp;"""",""))</f>
        <v/>
      </c>
      <c r="D963" s="65"/>
      <c r="E963" s="64"/>
      <c r="F963" s="7"/>
      <c r="G963" s="7"/>
      <c r="H963" s="7"/>
      <c r="I963" s="6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</row>
    <row r="964" spans="2:23" x14ac:dyDescent="0.2">
      <c r="B964" s="66">
        <f t="shared" si="15"/>
        <v>40</v>
      </c>
      <c r="C964" t="str">
        <f>IF(E948="","","Data8=" &amp; IF(VLOOKUP(B950,'INI DATA'!$C$3:$AD$100,20,FALSE)="","",VLOOKUP(B950,'INI DATA'!$C$3:$AD$100,20,FALSE)))</f>
        <v/>
      </c>
      <c r="D964" s="65"/>
      <c r="E964" s="64"/>
      <c r="F964" s="7"/>
      <c r="G964" s="7"/>
      <c r="H964" s="7"/>
      <c r="I964" s="6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</row>
    <row r="965" spans="2:23" x14ac:dyDescent="0.2">
      <c r="B965" s="66">
        <f t="shared" si="15"/>
        <v>40</v>
      </c>
      <c r="C965" t="str">
        <f>IF(E948="","","Data8Label="&amp; IF(VLOOKUP(B948,'INI DATA'!$C$3:$AD$100,21,FALSE)&lt;&gt;"","""" &amp; VLOOKUP(B948,'INI DATA'!$C$3:$AD$100,21,FALSE)&amp;"""",""))</f>
        <v/>
      </c>
      <c r="D965" s="65"/>
      <c r="E965" s="64"/>
      <c r="F965" s="7"/>
      <c r="G965" s="7"/>
      <c r="H965" s="7"/>
      <c r="I965" s="6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</row>
    <row r="966" spans="2:23" x14ac:dyDescent="0.2">
      <c r="B966" s="66">
        <f t="shared" si="15"/>
        <v>40</v>
      </c>
      <c r="C966" t="str">
        <f>IF(E948="","","Data9=" &amp; IF(VLOOKUP(B950,'INI DATA'!$C$3:$AD$100,22,FALSE)="","",VLOOKUP(B950,'INI DATA'!$C$3:$AD$100,22,FALSE)))</f>
        <v/>
      </c>
      <c r="D966" s="65"/>
      <c r="E966" s="64"/>
      <c r="F966" s="7"/>
      <c r="G966" s="7"/>
      <c r="H966" s="7"/>
      <c r="I966" s="6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</row>
    <row r="967" spans="2:23" x14ac:dyDescent="0.2">
      <c r="B967" s="66">
        <f t="shared" si="15"/>
        <v>40</v>
      </c>
      <c r="C967" t="str">
        <f>IF(E948="","","Data9Label="&amp; IF(VLOOKUP(B948,'INI DATA'!$C$3:$AD$100,23,FALSE)&lt;&gt;"","""" &amp; VLOOKUP(B948,'INI DATA'!$C$3:$AD$100,23,FALSE)&amp;"""",""))</f>
        <v/>
      </c>
      <c r="D967" s="65"/>
      <c r="E967" s="64"/>
      <c r="F967" s="7"/>
      <c r="G967" s="7"/>
      <c r="H967" s="7"/>
      <c r="I967" s="6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</row>
    <row r="968" spans="2:23" x14ac:dyDescent="0.2">
      <c r="B968" s="66">
        <f t="shared" si="15"/>
        <v>40</v>
      </c>
      <c r="C968" t="str">
        <f>IF(E948="","","Data10=" &amp; IF(VLOOKUP(B950,'INI DATA'!$C$3:$AD$100,24,FALSE)="","",VLOOKUP(B950,'INI DATA'!$C$3:$AD$100,24,FALSE)))</f>
        <v/>
      </c>
      <c r="D968" s="65"/>
      <c r="E968" s="64"/>
      <c r="F968" s="7"/>
      <c r="G968" s="7"/>
      <c r="H968" s="7"/>
      <c r="I968" s="6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</row>
    <row r="969" spans="2:23" x14ac:dyDescent="0.2">
      <c r="B969" s="66">
        <f t="shared" si="15"/>
        <v>40</v>
      </c>
      <c r="C969" t="str">
        <f>IF(E948="","","Data10Label="&amp; IF(VLOOKUP(B948,'INI DATA'!$C$3:$AD$100,25,FALSE)&lt;&gt;"","""" &amp; VLOOKUP(B948,'INI DATA'!$C$3:$AD$100,25,FALSE)&amp;"""",""))</f>
        <v/>
      </c>
      <c r="D969" s="65"/>
      <c r="E969" s="64"/>
      <c r="F969" s="7"/>
      <c r="G969" s="7"/>
      <c r="H969" s="7"/>
      <c r="I969" s="6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</row>
    <row r="970" spans="2:23" x14ac:dyDescent="0.2">
      <c r="B970" s="66">
        <f t="shared" si="15"/>
        <v>40</v>
      </c>
      <c r="C970" t="str">
        <f>IF(E948="","","Timer=" &amp; IF(VLOOKUP(B948,'INI DATA'!$C$3:$AF$100,4,FALSE)="","",VLOOKUP(B948,'INI DATA'!$C$3:$AF$100,4,FALSE)))</f>
        <v/>
      </c>
      <c r="D970" s="65"/>
      <c r="E970" s="64"/>
      <c r="F970" s="7"/>
      <c r="G970" s="7"/>
      <c r="H970" s="7"/>
      <c r="I970" s="6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</row>
    <row r="971" spans="2:23" x14ac:dyDescent="0.2">
      <c r="B971" s="66">
        <f t="shared" si="15"/>
        <v>40</v>
      </c>
      <c r="C971" t="str">
        <f>IF(E948="","","PurgeDays=" &amp; IF(VLOOKUP(B948,'INI DATA'!$C$3:$AD$100,7,FALSE)&lt;&gt;"",VLOOKUP(B948,'INI DATA'!$C$3:$AD$100,26,FALSE),""))</f>
        <v/>
      </c>
      <c r="D971" s="65"/>
      <c r="E971" s="64"/>
      <c r="F971" s="7"/>
      <c r="G971" s="7"/>
      <c r="H971" s="7"/>
      <c r="I971" s="6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</row>
    <row r="972" spans="2:23" x14ac:dyDescent="0.2">
      <c r="B972" s="66">
        <f t="shared" si="15"/>
        <v>41</v>
      </c>
      <c r="C972" t="str">
        <f>IF(E972="","","[DBTable" &amp; VLOOKUP(B972,'INI DATA'!$C$3:$AF$99,1,FALSE) &amp; "]")</f>
        <v/>
      </c>
      <c r="D972" s="65"/>
      <c r="E972" s="64" t="str">
        <f>IF(VLOOKUP(B972,'INI DATA'!$C$3:$AD$100,5,FALSE)="","","used")</f>
        <v/>
      </c>
      <c r="F972" s="7"/>
      <c r="G972" s="7"/>
      <c r="H972" s="7"/>
      <c r="I972" s="6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</row>
    <row r="973" spans="2:23" x14ac:dyDescent="0.2">
      <c r="B973" s="66">
        <f t="shared" si="15"/>
        <v>41</v>
      </c>
      <c r="C973" t="str">
        <f>IF(E972="","","Name=" &amp; IF(VLOOKUP(B972,'INI DATA'!$C$3:$AD$100,5,FALSE)="","",VLOOKUP(B972,'INI DATA'!$C$3:$AD$100,2,FALSE)&amp;"-"&amp;VLOOKUP(B972,'INI DATA'!$C$3:$AD$100,5,FALSE)))</f>
        <v/>
      </c>
      <c r="D973" s="65"/>
      <c r="E973" s="64"/>
      <c r="F973" s="7"/>
      <c r="G973" s="7"/>
      <c r="H973" s="7"/>
      <c r="I973" s="6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</row>
    <row r="974" spans="2:23" x14ac:dyDescent="0.2">
      <c r="B974" s="66">
        <f t="shared" si="15"/>
        <v>41</v>
      </c>
      <c r="C974" t="str">
        <f>IF(E972="","","Data1=" &amp; IF(VLOOKUP(B972,'INI DATA'!$C$3:$AD$100,6,FALSE)="",0,VLOOKUP(B972,'INI DATA'!$C$3:$AD$100,6,FALSE)))</f>
        <v/>
      </c>
      <c r="D974" s="65"/>
      <c r="E974" s="64"/>
      <c r="F974" s="7"/>
      <c r="G974" s="7"/>
      <c r="H974" s="7"/>
      <c r="I974" s="6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</row>
    <row r="975" spans="2:23" x14ac:dyDescent="0.2">
      <c r="B975" s="66">
        <f t="shared" si="15"/>
        <v>41</v>
      </c>
      <c r="C975" t="str">
        <f>IF(E972="","","Data1Label="&amp; IF(VLOOKUP(B972,'INI DATA'!$C$3:$AD$100,7,FALSE)&lt;&gt;"","""" &amp; VLOOKUP(B972,'INI DATA'!$C$3:$AD$100,7,FALSE)&amp;"""",""))</f>
        <v/>
      </c>
      <c r="D975" s="65"/>
      <c r="E975" s="64"/>
      <c r="F975" s="7"/>
      <c r="G975" s="7"/>
      <c r="H975" s="7"/>
      <c r="I975" s="6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</row>
    <row r="976" spans="2:23" x14ac:dyDescent="0.2">
      <c r="B976" s="66">
        <f t="shared" si="15"/>
        <v>41</v>
      </c>
      <c r="C976" t="str">
        <f>IF(E972="","","Data2=" &amp; IF(VLOOKUP(B972,'INI DATA'!$C$3:$AD$100,8,FALSE)="","",VLOOKUP(B972,'INI DATA'!$C$3:$AD$100,8,FALSE)))</f>
        <v/>
      </c>
      <c r="D976" s="65"/>
      <c r="E976" s="64"/>
      <c r="F976" s="7"/>
      <c r="G976" s="7"/>
      <c r="H976" s="7"/>
      <c r="I976" s="6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</row>
    <row r="977" spans="2:23" x14ac:dyDescent="0.2">
      <c r="B977" s="66">
        <f t="shared" si="15"/>
        <v>41</v>
      </c>
      <c r="C977" t="str">
        <f>IF(E972="","","Data2Label="&amp; IF(VLOOKUP(B972,'INI DATA'!$C$3:$AD$100,9,FALSE)&lt;&gt;"","""" &amp; VLOOKUP(B972,'INI DATA'!$C$3:$AD$100,9,FALSE)&amp;"""",""))</f>
        <v/>
      </c>
      <c r="D977" s="65"/>
      <c r="E977" s="64"/>
      <c r="F977" s="7"/>
      <c r="G977" s="7"/>
      <c r="H977" s="7"/>
      <c r="I977" s="6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</row>
    <row r="978" spans="2:23" x14ac:dyDescent="0.2">
      <c r="B978" s="66">
        <f t="shared" si="15"/>
        <v>41</v>
      </c>
      <c r="C978" t="str">
        <f>IF(E972="","","Data3=" &amp; IF(VLOOKUP(B972,'INI DATA'!$C$3:$AD$100,10,FALSE)="","",VLOOKUP(B972,'INI DATA'!$C$3:$AD$100,10,FALSE)))</f>
        <v/>
      </c>
      <c r="D978" s="65"/>
      <c r="E978" s="64"/>
      <c r="F978" s="7"/>
      <c r="G978" s="7"/>
      <c r="H978" s="7"/>
      <c r="I978" s="6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</row>
    <row r="979" spans="2:23" x14ac:dyDescent="0.2">
      <c r="B979" s="66">
        <f t="shared" si="15"/>
        <v>41</v>
      </c>
      <c r="C979" t="str">
        <f>IF(E972="","","Data3Label="&amp; IF(VLOOKUP(B972,'INI DATA'!$C$3:$AD$100,11,FALSE)&lt;&gt;"","""" &amp; VLOOKUP(B972,'INI DATA'!$C$3:$AD$100,11,FALSE)&amp;"""",""))</f>
        <v/>
      </c>
      <c r="D979" s="65"/>
      <c r="E979" s="64"/>
      <c r="F979" s="7"/>
      <c r="G979" s="7"/>
      <c r="H979" s="7"/>
      <c r="I979" s="6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</row>
    <row r="980" spans="2:23" x14ac:dyDescent="0.2">
      <c r="B980" s="66">
        <f t="shared" si="15"/>
        <v>41</v>
      </c>
      <c r="C980" t="str">
        <f>IF(E972="","","Data4=" &amp; IF(VLOOKUP(B972,'INI DATA'!$C$3:$AD$100,12,FALSE)="","",VLOOKUP(B972,'INI DATA'!$C$3:$AD$100,12,FALSE)))</f>
        <v/>
      </c>
      <c r="D980" s="65"/>
      <c r="E980" s="64"/>
      <c r="F980" s="7"/>
      <c r="G980" s="7"/>
      <c r="H980" s="7"/>
      <c r="I980" s="6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</row>
    <row r="981" spans="2:23" x14ac:dyDescent="0.2">
      <c r="B981" s="66">
        <f t="shared" si="15"/>
        <v>41</v>
      </c>
      <c r="C981" t="str">
        <f>IF(E972="","","Data4Label="&amp; IF(VLOOKUP(B972,'INI DATA'!$C$3:$AD$100,13,FALSE)&lt;&gt;"","""" &amp; VLOOKUP(B972,'INI DATA'!$C$3:$AD$100,13,FALSE)&amp;"""",""))</f>
        <v/>
      </c>
      <c r="D981" s="65"/>
      <c r="E981" s="64"/>
      <c r="F981" s="7"/>
      <c r="G981" s="7"/>
      <c r="H981" s="7"/>
      <c r="I981" s="6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</row>
    <row r="982" spans="2:23" x14ac:dyDescent="0.2">
      <c r="B982" s="66">
        <f t="shared" si="15"/>
        <v>41</v>
      </c>
      <c r="C982" t="str">
        <f>IF(E972="","","Data5=" &amp; IF(VLOOKUP(B972,'INI DATA'!$C$3:$AD$100,14,FALSE)="","",VLOOKUP(B972,'INI DATA'!$C$3:$AD$100,14,FALSE)))</f>
        <v/>
      </c>
      <c r="D982" s="65"/>
      <c r="E982" s="64"/>
      <c r="F982" s="7"/>
      <c r="G982" s="7"/>
      <c r="H982" s="7"/>
      <c r="I982" s="6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</row>
    <row r="983" spans="2:23" x14ac:dyDescent="0.2">
      <c r="B983" s="66">
        <f t="shared" si="15"/>
        <v>41</v>
      </c>
      <c r="C983" t="str">
        <f>IF(E972="","","Data5Label="&amp; IF(VLOOKUP(B972,'INI DATA'!$C$3:$AD$100,15,FALSE)&lt;&gt;"","""" &amp; VLOOKUP(B972,'INI DATA'!$C$3:$AD$100,15,FALSE)&amp;"""",""))</f>
        <v/>
      </c>
      <c r="D983" s="65"/>
      <c r="E983" s="64"/>
      <c r="F983" s="7"/>
      <c r="G983" s="7"/>
      <c r="H983" s="7"/>
      <c r="I983" s="6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</row>
    <row r="984" spans="2:23" x14ac:dyDescent="0.2">
      <c r="B984" s="66">
        <f t="shared" si="15"/>
        <v>41</v>
      </c>
      <c r="C984" t="str">
        <f>IF(E972="","","Data6=" &amp; IF(VLOOKUP(B972,'INI DATA'!$C$3:$AD$100,16,FALSE)="","",VLOOKUP(B972,'INI DATA'!$C$3:$AD$100,16,FALSE)))</f>
        <v/>
      </c>
      <c r="D984" s="65"/>
      <c r="E984" s="64"/>
      <c r="F984" s="7"/>
      <c r="G984" s="7"/>
      <c r="H984" s="7"/>
      <c r="I984" s="6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</row>
    <row r="985" spans="2:23" x14ac:dyDescent="0.2">
      <c r="B985" s="66">
        <f t="shared" si="15"/>
        <v>41</v>
      </c>
      <c r="C985" t="str">
        <f>IF(E972="","","Data6Label="&amp; IF(VLOOKUP(B972,'INI DATA'!$C$3:$AD$100,17,FALSE)&lt;&gt;"","""" &amp; VLOOKUP(B972,'INI DATA'!$C$3:$AD$100,17,FALSE)&amp;"""",""))</f>
        <v/>
      </c>
      <c r="D985" s="65"/>
      <c r="E985" s="64"/>
      <c r="F985" s="7"/>
      <c r="G985" s="7"/>
      <c r="H985" s="7"/>
      <c r="I985" s="6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</row>
    <row r="986" spans="2:23" x14ac:dyDescent="0.2">
      <c r="B986" s="66">
        <f t="shared" si="15"/>
        <v>41</v>
      </c>
      <c r="C986" t="str">
        <f>IF(E972="","","Data7=" &amp; IF(VLOOKUP(B974,'INI DATA'!$C$3:$AD$100,18,FALSE)="","",VLOOKUP(B974,'INI DATA'!$C$3:$AD$100,18,FALSE)))</f>
        <v/>
      </c>
      <c r="D986" s="65"/>
      <c r="E986" s="64"/>
      <c r="F986" s="7"/>
      <c r="G986" s="7"/>
      <c r="H986" s="7"/>
      <c r="I986" s="6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</row>
    <row r="987" spans="2:23" x14ac:dyDescent="0.2">
      <c r="B987" s="66">
        <f t="shared" si="15"/>
        <v>41</v>
      </c>
      <c r="C987" t="str">
        <f>IF(E972="","","Data7Label="&amp; IF(VLOOKUP(B972,'INI DATA'!$C$3:$AD$100,19,FALSE)&lt;&gt;"","""" &amp; VLOOKUP(B972,'INI DATA'!$C$3:$AD$100,19,FALSE)&amp;"""",""))</f>
        <v/>
      </c>
      <c r="D987" s="65"/>
      <c r="E987" s="64"/>
      <c r="F987" s="7"/>
      <c r="G987" s="7"/>
      <c r="H987" s="7"/>
      <c r="I987" s="6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</row>
    <row r="988" spans="2:23" x14ac:dyDescent="0.2">
      <c r="B988" s="66">
        <f t="shared" si="15"/>
        <v>41</v>
      </c>
      <c r="C988" t="str">
        <f>IF(E972="","","Data8=" &amp; IF(VLOOKUP(B974,'INI DATA'!$C$3:$AD$100,20,FALSE)="","",VLOOKUP(B974,'INI DATA'!$C$3:$AD$100,20,FALSE)))</f>
        <v/>
      </c>
      <c r="D988" s="65"/>
      <c r="E988" s="64"/>
      <c r="F988" s="7"/>
      <c r="G988" s="7"/>
      <c r="H988" s="7"/>
      <c r="I988" s="6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</row>
    <row r="989" spans="2:23" x14ac:dyDescent="0.2">
      <c r="B989" s="66">
        <f t="shared" si="15"/>
        <v>41</v>
      </c>
      <c r="C989" t="str">
        <f>IF(E972="","","Data8Label="&amp; IF(VLOOKUP(B972,'INI DATA'!$C$3:$AD$100,21,FALSE)&lt;&gt;"","""" &amp; VLOOKUP(B972,'INI DATA'!$C$3:$AD$100,21,FALSE)&amp;"""",""))</f>
        <v/>
      </c>
      <c r="D989" s="65"/>
      <c r="E989" s="64"/>
      <c r="F989" s="7"/>
      <c r="G989" s="7"/>
      <c r="H989" s="7"/>
      <c r="I989" s="6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</row>
    <row r="990" spans="2:23" x14ac:dyDescent="0.2">
      <c r="B990" s="66">
        <f t="shared" si="15"/>
        <v>41</v>
      </c>
      <c r="C990" t="str">
        <f>IF(E972="","","Data9=" &amp; IF(VLOOKUP(B974,'INI DATA'!$C$3:$AD$100,22,FALSE)="","",VLOOKUP(B974,'INI DATA'!$C$3:$AD$100,22,FALSE)))</f>
        <v/>
      </c>
      <c r="D990" s="65"/>
      <c r="E990" s="64"/>
      <c r="F990" s="7"/>
      <c r="G990" s="7"/>
      <c r="H990" s="7"/>
      <c r="I990" s="6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</row>
    <row r="991" spans="2:23" x14ac:dyDescent="0.2">
      <c r="B991" s="66">
        <f t="shared" si="15"/>
        <v>41</v>
      </c>
      <c r="C991" t="str">
        <f>IF(E972="","","Data9Label="&amp; IF(VLOOKUP(B972,'INI DATA'!$C$3:$AD$100,23,FALSE)&lt;&gt;"","""" &amp; VLOOKUP(B972,'INI DATA'!$C$3:$AD$100,23,FALSE)&amp;"""",""))</f>
        <v/>
      </c>
      <c r="D991" s="65"/>
      <c r="E991" s="64"/>
      <c r="F991" s="7"/>
      <c r="G991" s="7"/>
      <c r="H991" s="7"/>
      <c r="I991" s="6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</row>
    <row r="992" spans="2:23" x14ac:dyDescent="0.2">
      <c r="B992" s="66">
        <f t="shared" si="15"/>
        <v>41</v>
      </c>
      <c r="C992" t="str">
        <f>IF(E972="","","Data10=" &amp; IF(VLOOKUP(B974,'INI DATA'!$C$3:$AD$100,24,FALSE)="","",VLOOKUP(B974,'INI DATA'!$C$3:$AD$100,24,FALSE)))</f>
        <v/>
      </c>
      <c r="D992" s="65"/>
      <c r="E992" s="64"/>
      <c r="F992" s="7"/>
      <c r="G992" s="7"/>
      <c r="H992" s="7"/>
      <c r="I992" s="6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</row>
    <row r="993" spans="2:23" x14ac:dyDescent="0.2">
      <c r="B993" s="66">
        <f t="shared" si="15"/>
        <v>41</v>
      </c>
      <c r="C993" t="str">
        <f>IF(E972="","","Data10Label="&amp; IF(VLOOKUP(B972,'INI DATA'!$C$3:$AD$100,25,FALSE)&lt;&gt;"","""" &amp; VLOOKUP(B972,'INI DATA'!$C$3:$AD$100,25,FALSE)&amp;"""",""))</f>
        <v/>
      </c>
      <c r="D993" s="65"/>
      <c r="E993" s="64"/>
      <c r="F993" s="7"/>
      <c r="G993" s="7"/>
      <c r="H993" s="7"/>
      <c r="I993" s="6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</row>
    <row r="994" spans="2:23" x14ac:dyDescent="0.2">
      <c r="B994" s="66">
        <f t="shared" si="15"/>
        <v>41</v>
      </c>
      <c r="C994" t="str">
        <f>IF(E972="","","Timer=" &amp; IF(VLOOKUP(B972,'INI DATA'!$C$3:$AF$100,4,FALSE)="","",VLOOKUP(B972,'INI DATA'!$C$3:$AF$100,4,FALSE)))</f>
        <v/>
      </c>
      <c r="D994" s="65"/>
      <c r="E994" s="64"/>
      <c r="F994" s="7"/>
      <c r="G994" s="7"/>
      <c r="H994" s="7"/>
      <c r="I994" s="6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</row>
    <row r="995" spans="2:23" x14ac:dyDescent="0.2">
      <c r="B995" s="66">
        <f t="shared" si="15"/>
        <v>41</v>
      </c>
      <c r="C995" t="str">
        <f>IF(E972="","","PurgeDays=" &amp; IF(VLOOKUP(B972,'INI DATA'!$C$3:$AD$100,7,FALSE)&lt;&gt;"",VLOOKUP(B972,'INI DATA'!$C$3:$AD$100,26,FALSE),""))</f>
        <v/>
      </c>
      <c r="D995" s="65"/>
      <c r="E995" s="64"/>
      <c r="F995" s="7"/>
      <c r="G995" s="7"/>
      <c r="H995" s="7"/>
      <c r="I995" s="6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</row>
    <row r="996" spans="2:23" x14ac:dyDescent="0.2">
      <c r="B996" s="66">
        <f t="shared" si="15"/>
        <v>42</v>
      </c>
      <c r="C996" t="str">
        <f>IF(E996="","","[DBTable" &amp; VLOOKUP(B996,'INI DATA'!$C$3:$AF$99,1,FALSE) &amp; "]")</f>
        <v/>
      </c>
      <c r="D996" s="65"/>
      <c r="E996" s="64" t="str">
        <f>IF(VLOOKUP(B996,'INI DATA'!$C$3:$AD$100,5,FALSE)="","","used")</f>
        <v/>
      </c>
      <c r="F996" s="7"/>
      <c r="G996" s="7"/>
      <c r="H996" s="7"/>
      <c r="I996" s="6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</row>
    <row r="997" spans="2:23" x14ac:dyDescent="0.2">
      <c r="B997" s="66">
        <f t="shared" si="15"/>
        <v>42</v>
      </c>
      <c r="C997" t="str">
        <f>IF(E996="","","Name=" &amp; IF(VLOOKUP(B996,'INI DATA'!$C$3:$AD$100,5,FALSE)="","",VLOOKUP(B996,'INI DATA'!$C$3:$AD$100,2,FALSE)&amp;"-"&amp;VLOOKUP(B996,'INI DATA'!$C$3:$AD$100,5,FALSE)))</f>
        <v/>
      </c>
      <c r="D997" s="65"/>
      <c r="E997" s="64"/>
      <c r="F997" s="7"/>
      <c r="G997" s="7"/>
      <c r="H997" s="7"/>
      <c r="I997" s="6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</row>
    <row r="998" spans="2:23" x14ac:dyDescent="0.2">
      <c r="B998" s="66">
        <f t="shared" si="15"/>
        <v>42</v>
      </c>
      <c r="C998" t="str">
        <f>IF(E996="","","Data1=" &amp; IF(VLOOKUP(B996,'INI DATA'!$C$3:$AD$100,6,FALSE)="",0,VLOOKUP(B996,'INI DATA'!$C$3:$AD$100,6,FALSE)))</f>
        <v/>
      </c>
      <c r="D998" s="65"/>
      <c r="E998" s="64"/>
      <c r="F998" s="7"/>
      <c r="G998" s="7"/>
      <c r="H998" s="7"/>
      <c r="I998" s="6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</row>
    <row r="999" spans="2:23" x14ac:dyDescent="0.2">
      <c r="B999" s="66">
        <f t="shared" si="15"/>
        <v>42</v>
      </c>
      <c r="C999" t="str">
        <f>IF(E996="","","Data1Label="&amp; IF(VLOOKUP(B996,'INI DATA'!$C$3:$AD$100,7,FALSE)&lt;&gt;"","""" &amp; VLOOKUP(B996,'INI DATA'!$C$3:$AD$100,7,FALSE)&amp;"""",""))</f>
        <v/>
      </c>
      <c r="D999" s="65"/>
      <c r="E999" s="64"/>
      <c r="F999" s="7"/>
      <c r="G999" s="7"/>
      <c r="H999" s="7"/>
      <c r="I999" s="6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</row>
    <row r="1000" spans="2:23" x14ac:dyDescent="0.2">
      <c r="B1000" s="66">
        <f t="shared" si="15"/>
        <v>42</v>
      </c>
      <c r="C1000" t="str">
        <f>IF(E996="","","Data2=" &amp; IF(VLOOKUP(B996,'INI DATA'!$C$3:$AD$100,8,FALSE)="","",VLOOKUP(B996,'INI DATA'!$C$3:$AD$100,8,FALSE)))</f>
        <v/>
      </c>
      <c r="D1000" s="65"/>
      <c r="E1000" s="64"/>
      <c r="F1000" s="7"/>
      <c r="G1000" s="7"/>
      <c r="H1000" s="7"/>
      <c r="I1000" s="6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</row>
    <row r="1001" spans="2:23" x14ac:dyDescent="0.2">
      <c r="B1001" s="66">
        <f t="shared" si="15"/>
        <v>42</v>
      </c>
      <c r="C1001" t="str">
        <f>IF(E996="","","Data2Label="&amp; IF(VLOOKUP(B996,'INI DATA'!$C$3:$AD$100,9,FALSE)&lt;&gt;"","""" &amp; VLOOKUP(B996,'INI DATA'!$C$3:$AD$100,9,FALSE)&amp;"""",""))</f>
        <v/>
      </c>
      <c r="D1001" s="65"/>
      <c r="E1001" s="64"/>
      <c r="F1001" s="7"/>
      <c r="G1001" s="7"/>
      <c r="H1001" s="7"/>
      <c r="I1001" s="6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</row>
    <row r="1002" spans="2:23" x14ac:dyDescent="0.2">
      <c r="B1002" s="66">
        <f t="shared" si="15"/>
        <v>42</v>
      </c>
      <c r="C1002" t="str">
        <f>IF(E996="","","Data3=" &amp; IF(VLOOKUP(B996,'INI DATA'!$C$3:$AD$100,10,FALSE)="","",VLOOKUP(B996,'INI DATA'!$C$3:$AD$100,10,FALSE)))</f>
        <v/>
      </c>
      <c r="D1002" s="65"/>
      <c r="E1002" s="64"/>
      <c r="F1002" s="7"/>
      <c r="G1002" s="7"/>
      <c r="H1002" s="7"/>
      <c r="I1002" s="6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</row>
    <row r="1003" spans="2:23" x14ac:dyDescent="0.2">
      <c r="B1003" s="66">
        <f t="shared" si="15"/>
        <v>42</v>
      </c>
      <c r="C1003" t="str">
        <f>IF(E996="","","Data3Label="&amp; IF(VLOOKUP(B996,'INI DATA'!$C$3:$AD$100,11,FALSE)&lt;&gt;"","""" &amp; VLOOKUP(B996,'INI DATA'!$C$3:$AD$100,11,FALSE)&amp;"""",""))</f>
        <v/>
      </c>
      <c r="D1003" s="65"/>
      <c r="E1003" s="64"/>
      <c r="F1003" s="7"/>
      <c r="G1003" s="7"/>
      <c r="H1003" s="7"/>
      <c r="I1003" s="6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</row>
    <row r="1004" spans="2:23" x14ac:dyDescent="0.2">
      <c r="B1004" s="66">
        <f t="shared" si="15"/>
        <v>42</v>
      </c>
      <c r="C1004" t="str">
        <f>IF(E996="","","Data4=" &amp; IF(VLOOKUP(B996,'INI DATA'!$C$3:$AD$100,12,FALSE)="","",VLOOKUP(B996,'INI DATA'!$C$3:$AD$100,12,FALSE)))</f>
        <v/>
      </c>
      <c r="D1004" s="65"/>
      <c r="E1004" s="64"/>
      <c r="F1004" s="7"/>
      <c r="G1004" s="7"/>
      <c r="H1004" s="7"/>
      <c r="I1004" s="6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</row>
    <row r="1005" spans="2:23" x14ac:dyDescent="0.2">
      <c r="B1005" s="66">
        <f t="shared" si="15"/>
        <v>42</v>
      </c>
      <c r="C1005" t="str">
        <f>IF(E996="","","Data4Label="&amp; IF(VLOOKUP(B996,'INI DATA'!$C$3:$AD$100,13,FALSE)&lt;&gt;"","""" &amp; VLOOKUP(B996,'INI DATA'!$C$3:$AD$100,13,FALSE)&amp;"""",""))</f>
        <v/>
      </c>
      <c r="D1005" s="65"/>
      <c r="E1005" s="64"/>
      <c r="F1005" s="7"/>
      <c r="G1005" s="7"/>
      <c r="H1005" s="7"/>
      <c r="I1005" s="6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</row>
    <row r="1006" spans="2:23" x14ac:dyDescent="0.2">
      <c r="B1006" s="66">
        <f t="shared" si="15"/>
        <v>42</v>
      </c>
      <c r="C1006" t="str">
        <f>IF(E996="","","Data5=" &amp; IF(VLOOKUP(B996,'INI DATA'!$C$3:$AD$100,14,FALSE)="","",VLOOKUP(B996,'INI DATA'!$C$3:$AD$100,14,FALSE)))</f>
        <v/>
      </c>
      <c r="D1006" s="65"/>
      <c r="E1006" s="64"/>
      <c r="F1006" s="7"/>
      <c r="G1006" s="7"/>
      <c r="H1006" s="7"/>
      <c r="I1006" s="6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</row>
    <row r="1007" spans="2:23" x14ac:dyDescent="0.2">
      <c r="B1007" s="66">
        <f t="shared" si="15"/>
        <v>42</v>
      </c>
      <c r="C1007" t="str">
        <f>IF(E996="","","Data5Label="&amp; IF(VLOOKUP(B996,'INI DATA'!$C$3:$AD$100,15,FALSE)&lt;&gt;"","""" &amp; VLOOKUP(B996,'INI DATA'!$C$3:$AD$100,15,FALSE)&amp;"""",""))</f>
        <v/>
      </c>
      <c r="D1007" s="65"/>
      <c r="E1007" s="64"/>
      <c r="F1007" s="7"/>
      <c r="G1007" s="7"/>
      <c r="H1007" s="7"/>
      <c r="I1007" s="6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</row>
    <row r="1008" spans="2:23" x14ac:dyDescent="0.2">
      <c r="B1008" s="66">
        <f t="shared" si="15"/>
        <v>42</v>
      </c>
      <c r="C1008" t="str">
        <f>IF(E996="","","Data6=" &amp; IF(VLOOKUP(B996,'INI DATA'!$C$3:$AD$100,16,FALSE)="","",VLOOKUP(B996,'INI DATA'!$C$3:$AD$100,16,FALSE)))</f>
        <v/>
      </c>
      <c r="D1008" s="65"/>
      <c r="E1008" s="64"/>
      <c r="F1008" s="7"/>
      <c r="G1008" s="7"/>
      <c r="H1008" s="7"/>
      <c r="I1008" s="6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</row>
    <row r="1009" spans="2:23" x14ac:dyDescent="0.2">
      <c r="B1009" s="66">
        <f t="shared" si="15"/>
        <v>42</v>
      </c>
      <c r="C1009" t="str">
        <f>IF(E996="","","Data6Label="&amp; IF(VLOOKUP(B996,'INI DATA'!$C$3:$AD$100,17,FALSE)&lt;&gt;"","""" &amp; VLOOKUP(B996,'INI DATA'!$C$3:$AD$100,17,FALSE)&amp;"""",""))</f>
        <v/>
      </c>
      <c r="D1009" s="65"/>
      <c r="E1009" s="64"/>
      <c r="F1009" s="7"/>
      <c r="G1009" s="7"/>
      <c r="H1009" s="7"/>
      <c r="I1009" s="6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</row>
    <row r="1010" spans="2:23" x14ac:dyDescent="0.2">
      <c r="B1010" s="66">
        <f t="shared" si="15"/>
        <v>42</v>
      </c>
      <c r="C1010" t="str">
        <f>IF(E996="","","Data7=" &amp; IF(VLOOKUP(B998,'INI DATA'!$C$3:$AD$100,18,FALSE)="","",VLOOKUP(B998,'INI DATA'!$C$3:$AD$100,18,FALSE)))</f>
        <v/>
      </c>
      <c r="D1010" s="65"/>
      <c r="E1010" s="64"/>
      <c r="F1010" s="7"/>
      <c r="G1010" s="7"/>
      <c r="H1010" s="7"/>
      <c r="I1010" s="6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</row>
    <row r="1011" spans="2:23" x14ac:dyDescent="0.2">
      <c r="B1011" s="66">
        <f t="shared" ref="B1011:B1074" si="16">IF((ROW()/24)&lt;&gt;ROUND(ROW()/24,0),ROUND(ROW()/24,0),ROW()/24)</f>
        <v>42</v>
      </c>
      <c r="C1011" t="str">
        <f>IF(E996="","","Data7Label="&amp; IF(VLOOKUP(B996,'INI DATA'!$C$3:$AD$100,19,FALSE)&lt;&gt;"","""" &amp; VLOOKUP(B996,'INI DATA'!$C$3:$AD$100,19,FALSE)&amp;"""",""))</f>
        <v/>
      </c>
      <c r="D1011" s="65"/>
      <c r="E1011" s="64"/>
      <c r="F1011" s="7"/>
      <c r="G1011" s="7"/>
      <c r="H1011" s="7"/>
      <c r="I1011" s="6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</row>
    <row r="1012" spans="2:23" x14ac:dyDescent="0.2">
      <c r="B1012" s="66">
        <f t="shared" si="16"/>
        <v>42</v>
      </c>
      <c r="C1012" t="str">
        <f>IF(E996="","","Data8=" &amp; IF(VLOOKUP(B998,'INI DATA'!$C$3:$AD$100,20,FALSE)="","",VLOOKUP(B998,'INI DATA'!$C$3:$AD$100,20,FALSE)))</f>
        <v/>
      </c>
      <c r="D1012" s="65"/>
      <c r="E1012" s="64"/>
      <c r="F1012" s="7"/>
      <c r="G1012" s="7"/>
      <c r="H1012" s="7"/>
      <c r="I1012" s="6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</row>
    <row r="1013" spans="2:23" x14ac:dyDescent="0.2">
      <c r="B1013" s="66">
        <f t="shared" si="16"/>
        <v>42</v>
      </c>
      <c r="C1013" t="str">
        <f>IF(E996="","","Data8Label="&amp; IF(VLOOKUP(B996,'INI DATA'!$C$3:$AD$100,21,FALSE)&lt;&gt;"","""" &amp; VLOOKUP(B996,'INI DATA'!$C$3:$AD$100,21,FALSE)&amp;"""",""))</f>
        <v/>
      </c>
      <c r="D1013" s="65"/>
      <c r="E1013" s="64"/>
      <c r="F1013" s="7"/>
      <c r="G1013" s="7"/>
      <c r="H1013" s="7"/>
      <c r="I1013" s="6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</row>
    <row r="1014" spans="2:23" x14ac:dyDescent="0.2">
      <c r="B1014" s="66">
        <f t="shared" si="16"/>
        <v>42</v>
      </c>
      <c r="C1014" t="str">
        <f>IF(E996="","","Data9=" &amp; IF(VLOOKUP(B998,'INI DATA'!$C$3:$AD$100,22,FALSE)="","",VLOOKUP(B998,'INI DATA'!$C$3:$AD$100,22,FALSE)))</f>
        <v/>
      </c>
      <c r="D1014" s="65"/>
      <c r="E1014" s="64"/>
      <c r="F1014" s="7"/>
      <c r="G1014" s="7"/>
      <c r="H1014" s="7"/>
      <c r="I1014" s="6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</row>
    <row r="1015" spans="2:23" x14ac:dyDescent="0.2">
      <c r="B1015" s="66">
        <f t="shared" si="16"/>
        <v>42</v>
      </c>
      <c r="C1015" t="str">
        <f>IF(E996="","","Data9Label="&amp; IF(VLOOKUP(B996,'INI DATA'!$C$3:$AD$100,23,FALSE)&lt;&gt;"","""" &amp; VLOOKUP(B996,'INI DATA'!$C$3:$AD$100,23,FALSE)&amp;"""",""))</f>
        <v/>
      </c>
      <c r="D1015" s="65"/>
      <c r="E1015" s="64"/>
      <c r="F1015" s="7"/>
      <c r="G1015" s="7"/>
      <c r="H1015" s="7"/>
      <c r="I1015" s="6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</row>
    <row r="1016" spans="2:23" x14ac:dyDescent="0.2">
      <c r="B1016" s="66">
        <f t="shared" si="16"/>
        <v>42</v>
      </c>
      <c r="C1016" t="str">
        <f>IF(E996="","","Data10=" &amp; IF(VLOOKUP(B998,'INI DATA'!$C$3:$AD$100,24,FALSE)="","",VLOOKUP(B998,'INI DATA'!$C$3:$AD$100,24,FALSE)))</f>
        <v/>
      </c>
      <c r="D1016" s="65"/>
      <c r="E1016" s="64"/>
      <c r="F1016" s="7"/>
      <c r="G1016" s="7"/>
      <c r="H1016" s="7"/>
      <c r="I1016" s="6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</row>
    <row r="1017" spans="2:23" x14ac:dyDescent="0.2">
      <c r="B1017" s="66">
        <f t="shared" si="16"/>
        <v>42</v>
      </c>
      <c r="C1017" t="str">
        <f>IF(E996="","","Data10Label="&amp; IF(VLOOKUP(B996,'INI DATA'!$C$3:$AD$100,25,FALSE)&lt;&gt;"","""" &amp; VLOOKUP(B996,'INI DATA'!$C$3:$AD$100,25,FALSE)&amp;"""",""))</f>
        <v/>
      </c>
      <c r="D1017" s="65"/>
      <c r="E1017" s="64"/>
      <c r="F1017" s="7"/>
      <c r="G1017" s="7"/>
      <c r="H1017" s="7"/>
      <c r="I1017" s="6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</row>
    <row r="1018" spans="2:23" x14ac:dyDescent="0.2">
      <c r="B1018" s="66">
        <f t="shared" si="16"/>
        <v>42</v>
      </c>
      <c r="C1018" t="str">
        <f>IF(E996="","","Timer=" &amp; IF(VLOOKUP(B996,'INI DATA'!$C$3:$AF$100,4,FALSE)="","",VLOOKUP(B996,'INI DATA'!$C$3:$AF$100,4,FALSE)))</f>
        <v/>
      </c>
      <c r="D1018" s="65"/>
      <c r="E1018" s="64"/>
      <c r="F1018" s="7"/>
      <c r="G1018" s="7"/>
      <c r="H1018" s="7"/>
      <c r="I1018" s="6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</row>
    <row r="1019" spans="2:23" x14ac:dyDescent="0.2">
      <c r="B1019" s="66">
        <f t="shared" si="16"/>
        <v>42</v>
      </c>
      <c r="C1019" t="str">
        <f>IF(E996="","","PurgeDays=" &amp; IF(VLOOKUP(B996,'INI DATA'!$C$3:$AD$100,7,FALSE)&lt;&gt;"",VLOOKUP(B996,'INI DATA'!$C$3:$AD$100,26,FALSE),""))</f>
        <v/>
      </c>
      <c r="D1019" s="65"/>
      <c r="E1019" s="64"/>
      <c r="F1019" s="7"/>
      <c r="G1019" s="7"/>
      <c r="H1019" s="7"/>
      <c r="I1019" s="6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</row>
    <row r="1020" spans="2:23" x14ac:dyDescent="0.2">
      <c r="B1020" s="66">
        <f t="shared" si="16"/>
        <v>43</v>
      </c>
      <c r="C1020" t="str">
        <f>IF(E1020="","","[DBTable" &amp; VLOOKUP(B1020,'INI DATA'!$C$3:$AF$99,1,FALSE) &amp; "]")</f>
        <v/>
      </c>
      <c r="D1020" s="65"/>
      <c r="E1020" s="64" t="str">
        <f>IF(VLOOKUP(B1020,'INI DATA'!$C$3:$AD$100,5,FALSE)="","","used")</f>
        <v/>
      </c>
      <c r="F1020" s="7"/>
      <c r="G1020" s="7"/>
      <c r="H1020" s="7"/>
      <c r="I1020" s="6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</row>
    <row r="1021" spans="2:23" x14ac:dyDescent="0.2">
      <c r="B1021" s="66">
        <f t="shared" si="16"/>
        <v>43</v>
      </c>
      <c r="C1021" t="str">
        <f>IF(E1020="","","Name=" &amp; IF(VLOOKUP(B1020,'INI DATA'!$C$3:$AD$100,5,FALSE)="","",VLOOKUP(B1020,'INI DATA'!$C$3:$AD$100,2,FALSE)&amp;"-"&amp;VLOOKUP(B1020,'INI DATA'!$C$3:$AD$100,5,FALSE)))</f>
        <v/>
      </c>
      <c r="D1021" s="65"/>
      <c r="E1021" s="64"/>
      <c r="F1021" s="7"/>
      <c r="G1021" s="7"/>
      <c r="H1021" s="7"/>
      <c r="I1021" s="6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</row>
    <row r="1022" spans="2:23" x14ac:dyDescent="0.2">
      <c r="B1022" s="66">
        <f t="shared" si="16"/>
        <v>43</v>
      </c>
      <c r="C1022" t="str">
        <f>IF(E1020="","","Data1=" &amp; IF(VLOOKUP(B1020,'INI DATA'!$C$3:$AD$100,6,FALSE)="",0,VLOOKUP(B1020,'INI DATA'!$C$3:$AD$100,6,FALSE)))</f>
        <v/>
      </c>
      <c r="D1022" s="65"/>
      <c r="E1022" s="64"/>
      <c r="F1022" s="7"/>
      <c r="G1022" s="7"/>
      <c r="H1022" s="7"/>
      <c r="I1022" s="6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</row>
    <row r="1023" spans="2:23" x14ac:dyDescent="0.2">
      <c r="B1023" s="66">
        <f t="shared" si="16"/>
        <v>43</v>
      </c>
      <c r="C1023" t="str">
        <f>IF(E1020="","","Data1Label="&amp; IF(VLOOKUP(B1020,'INI DATA'!$C$3:$AD$100,7,FALSE)&lt;&gt;"","""" &amp; VLOOKUP(B1020,'INI DATA'!$C$3:$AD$100,7,FALSE)&amp;"""",""))</f>
        <v/>
      </c>
      <c r="D1023" s="65"/>
      <c r="E1023" s="64"/>
      <c r="F1023" s="7"/>
      <c r="G1023" s="7"/>
      <c r="H1023" s="7"/>
      <c r="I1023" s="6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</row>
    <row r="1024" spans="2:23" x14ac:dyDescent="0.2">
      <c r="B1024" s="66">
        <f t="shared" si="16"/>
        <v>43</v>
      </c>
      <c r="C1024" t="str">
        <f>IF(E1020="","","Data2=" &amp; IF(VLOOKUP(B1020,'INI DATA'!$C$3:$AD$100,8,FALSE)="","",VLOOKUP(B1020,'INI DATA'!$C$3:$AD$100,8,FALSE)))</f>
        <v/>
      </c>
      <c r="D1024" s="65"/>
      <c r="E1024" s="64"/>
      <c r="F1024" s="7"/>
      <c r="G1024" s="7"/>
      <c r="H1024" s="7"/>
      <c r="I1024" s="6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</row>
    <row r="1025" spans="2:23" x14ac:dyDescent="0.2">
      <c r="B1025" s="66">
        <f t="shared" si="16"/>
        <v>43</v>
      </c>
      <c r="C1025" t="str">
        <f>IF(E1020="","","Data2Label="&amp; IF(VLOOKUP(B1020,'INI DATA'!$C$3:$AD$100,9,FALSE)&lt;&gt;"","""" &amp; VLOOKUP(B1020,'INI DATA'!$C$3:$AD$100,9,FALSE)&amp;"""",""))</f>
        <v/>
      </c>
      <c r="D1025" s="65"/>
      <c r="E1025" s="64"/>
      <c r="F1025" s="7"/>
      <c r="G1025" s="7"/>
      <c r="H1025" s="7"/>
      <c r="I1025" s="6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</row>
    <row r="1026" spans="2:23" x14ac:dyDescent="0.2">
      <c r="B1026" s="66">
        <f t="shared" si="16"/>
        <v>43</v>
      </c>
      <c r="C1026" t="str">
        <f>IF(E1020="","","Data3=" &amp; IF(VLOOKUP(B1020,'INI DATA'!$C$3:$AD$100,10,FALSE)="","",VLOOKUP(B1020,'INI DATA'!$C$3:$AD$100,10,FALSE)))</f>
        <v/>
      </c>
      <c r="D1026" s="65"/>
      <c r="E1026" s="64"/>
      <c r="F1026" s="7"/>
      <c r="G1026" s="7"/>
      <c r="H1026" s="7"/>
      <c r="I1026" s="6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</row>
    <row r="1027" spans="2:23" x14ac:dyDescent="0.2">
      <c r="B1027" s="66">
        <f t="shared" si="16"/>
        <v>43</v>
      </c>
      <c r="C1027" t="str">
        <f>IF(E1020="","","Data3Label="&amp; IF(VLOOKUP(B1020,'INI DATA'!$C$3:$AD$100,11,FALSE)&lt;&gt;"","""" &amp; VLOOKUP(B1020,'INI DATA'!$C$3:$AD$100,11,FALSE)&amp;"""",""))</f>
        <v/>
      </c>
      <c r="D1027" s="65"/>
      <c r="E1027" s="64"/>
      <c r="F1027" s="7"/>
      <c r="G1027" s="7"/>
      <c r="H1027" s="7"/>
      <c r="I1027" s="6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</row>
    <row r="1028" spans="2:23" x14ac:dyDescent="0.2">
      <c r="B1028" s="66">
        <f t="shared" si="16"/>
        <v>43</v>
      </c>
      <c r="C1028" t="str">
        <f>IF(E1020="","","Data4=" &amp; IF(VLOOKUP(B1020,'INI DATA'!$C$3:$AD$100,12,FALSE)="","",VLOOKUP(B1020,'INI DATA'!$C$3:$AD$100,12,FALSE)))</f>
        <v/>
      </c>
      <c r="D1028" s="65"/>
      <c r="E1028" s="64"/>
      <c r="F1028" s="7"/>
      <c r="G1028" s="7"/>
      <c r="H1028" s="7"/>
      <c r="I1028" s="6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</row>
    <row r="1029" spans="2:23" x14ac:dyDescent="0.2">
      <c r="B1029" s="66">
        <f t="shared" si="16"/>
        <v>43</v>
      </c>
      <c r="C1029" t="str">
        <f>IF(E1020="","","Data4Label="&amp; IF(VLOOKUP(B1020,'INI DATA'!$C$3:$AD$100,13,FALSE)&lt;&gt;"","""" &amp; VLOOKUP(B1020,'INI DATA'!$C$3:$AD$100,13,FALSE)&amp;"""",""))</f>
        <v/>
      </c>
      <c r="D1029" s="65"/>
      <c r="E1029" s="64"/>
      <c r="F1029" s="7"/>
      <c r="G1029" s="7"/>
      <c r="H1029" s="7"/>
      <c r="I1029" s="6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</row>
    <row r="1030" spans="2:23" x14ac:dyDescent="0.2">
      <c r="B1030" s="66">
        <f t="shared" si="16"/>
        <v>43</v>
      </c>
      <c r="C1030" t="str">
        <f>IF(E1020="","","Data5=" &amp; IF(VLOOKUP(B1020,'INI DATA'!$C$3:$AD$100,14,FALSE)="","",VLOOKUP(B1020,'INI DATA'!$C$3:$AD$100,14,FALSE)))</f>
        <v/>
      </c>
      <c r="D1030" s="65"/>
      <c r="E1030" s="64"/>
      <c r="F1030" s="7"/>
      <c r="G1030" s="7"/>
      <c r="H1030" s="7"/>
      <c r="I1030" s="6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</row>
    <row r="1031" spans="2:23" x14ac:dyDescent="0.2">
      <c r="B1031" s="66">
        <f t="shared" si="16"/>
        <v>43</v>
      </c>
      <c r="C1031" t="str">
        <f>IF(E1020="","","Data5Label="&amp; IF(VLOOKUP(B1020,'INI DATA'!$C$3:$AD$100,15,FALSE)&lt;&gt;"","""" &amp; VLOOKUP(B1020,'INI DATA'!$C$3:$AD$100,15,FALSE)&amp;"""",""))</f>
        <v/>
      </c>
      <c r="D1031" s="65"/>
      <c r="E1031" s="64"/>
      <c r="F1031" s="7"/>
      <c r="G1031" s="7"/>
      <c r="H1031" s="7"/>
      <c r="I1031" s="6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</row>
    <row r="1032" spans="2:23" x14ac:dyDescent="0.2">
      <c r="B1032" s="66">
        <f t="shared" si="16"/>
        <v>43</v>
      </c>
      <c r="C1032" t="str">
        <f>IF(E1020="","","Data6=" &amp; IF(VLOOKUP(B1020,'INI DATA'!$C$3:$AD$100,16,FALSE)="","",VLOOKUP(B1020,'INI DATA'!$C$3:$AD$100,16,FALSE)))</f>
        <v/>
      </c>
      <c r="D1032" s="65"/>
      <c r="E1032" s="64"/>
      <c r="F1032" s="7"/>
      <c r="G1032" s="7"/>
      <c r="H1032" s="7"/>
      <c r="I1032" s="6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</row>
    <row r="1033" spans="2:23" x14ac:dyDescent="0.2">
      <c r="B1033" s="66">
        <f t="shared" si="16"/>
        <v>43</v>
      </c>
      <c r="C1033" t="str">
        <f>IF(E1020="","","Data6Label="&amp; IF(VLOOKUP(B1020,'INI DATA'!$C$3:$AD$100,17,FALSE)&lt;&gt;"","""" &amp; VLOOKUP(B1020,'INI DATA'!$C$3:$AD$100,17,FALSE)&amp;"""",""))</f>
        <v/>
      </c>
      <c r="D1033" s="65"/>
      <c r="E1033" s="64"/>
      <c r="F1033" s="7"/>
      <c r="G1033" s="7"/>
      <c r="H1033" s="7"/>
      <c r="I1033" s="6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</row>
    <row r="1034" spans="2:23" x14ac:dyDescent="0.2">
      <c r="B1034" s="66">
        <f t="shared" si="16"/>
        <v>43</v>
      </c>
      <c r="C1034" t="str">
        <f>IF(E1020="","","Data7=" &amp; IF(VLOOKUP(B1022,'INI DATA'!$C$3:$AD$100,18,FALSE)="","",VLOOKUP(B1022,'INI DATA'!$C$3:$AD$100,18,FALSE)))</f>
        <v/>
      </c>
      <c r="D1034" s="65"/>
      <c r="E1034" s="64"/>
      <c r="F1034" s="7"/>
      <c r="G1034" s="7"/>
      <c r="H1034" s="7"/>
      <c r="I1034" s="6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</row>
    <row r="1035" spans="2:23" x14ac:dyDescent="0.2">
      <c r="B1035" s="66">
        <f t="shared" si="16"/>
        <v>43</v>
      </c>
      <c r="C1035" t="str">
        <f>IF(E1020="","","Data7Label="&amp; IF(VLOOKUP(B1020,'INI DATA'!$C$3:$AD$100,19,FALSE)&lt;&gt;"","""" &amp; VLOOKUP(B1020,'INI DATA'!$C$3:$AD$100,19,FALSE)&amp;"""",""))</f>
        <v/>
      </c>
      <c r="D1035" s="65"/>
      <c r="E1035" s="64"/>
      <c r="F1035" s="7"/>
      <c r="G1035" s="7"/>
      <c r="H1035" s="7"/>
      <c r="I1035" s="6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</row>
    <row r="1036" spans="2:23" x14ac:dyDescent="0.2">
      <c r="B1036" s="66">
        <f t="shared" si="16"/>
        <v>43</v>
      </c>
      <c r="C1036" t="str">
        <f>IF(E1020="","","Data8=" &amp; IF(VLOOKUP(B1022,'INI DATA'!$C$3:$AD$100,20,FALSE)="","",VLOOKUP(B1022,'INI DATA'!$C$3:$AD$100,20,FALSE)))</f>
        <v/>
      </c>
      <c r="D1036" s="65"/>
      <c r="E1036" s="64"/>
      <c r="F1036" s="7"/>
      <c r="G1036" s="7"/>
      <c r="H1036" s="7"/>
      <c r="I1036" s="6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</row>
    <row r="1037" spans="2:23" x14ac:dyDescent="0.2">
      <c r="B1037" s="66">
        <f t="shared" si="16"/>
        <v>43</v>
      </c>
      <c r="C1037" t="str">
        <f>IF(E1020="","","Data8Label="&amp; IF(VLOOKUP(B1020,'INI DATA'!$C$3:$AD$100,21,FALSE)&lt;&gt;"","""" &amp; VLOOKUP(B1020,'INI DATA'!$C$3:$AD$100,21,FALSE)&amp;"""",""))</f>
        <v/>
      </c>
      <c r="D1037" s="65"/>
      <c r="E1037" s="64"/>
      <c r="F1037" s="7"/>
      <c r="G1037" s="7"/>
      <c r="H1037" s="7"/>
      <c r="I1037" s="6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</row>
    <row r="1038" spans="2:23" x14ac:dyDescent="0.2">
      <c r="B1038" s="66">
        <f t="shared" si="16"/>
        <v>43</v>
      </c>
      <c r="C1038" t="str">
        <f>IF(E1020="","","Data9=" &amp; IF(VLOOKUP(B1022,'INI DATA'!$C$3:$AD$100,22,FALSE)="","",VLOOKUP(B1022,'INI DATA'!$C$3:$AD$100,22,FALSE)))</f>
        <v/>
      </c>
      <c r="D1038" s="65"/>
      <c r="E1038" s="64"/>
      <c r="F1038" s="7"/>
      <c r="G1038" s="7"/>
      <c r="H1038" s="7"/>
      <c r="I1038" s="6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</row>
    <row r="1039" spans="2:23" x14ac:dyDescent="0.2">
      <c r="B1039" s="66">
        <f t="shared" si="16"/>
        <v>43</v>
      </c>
      <c r="C1039" t="str">
        <f>IF(E1020="","","Data9Label="&amp; IF(VLOOKUP(B1020,'INI DATA'!$C$3:$AD$100,23,FALSE)&lt;&gt;"","""" &amp; VLOOKUP(B1020,'INI DATA'!$C$3:$AD$100,23,FALSE)&amp;"""",""))</f>
        <v/>
      </c>
      <c r="D1039" s="65"/>
      <c r="E1039" s="64"/>
      <c r="F1039" s="7"/>
      <c r="G1039" s="7"/>
      <c r="H1039" s="7"/>
      <c r="I1039" s="6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</row>
    <row r="1040" spans="2:23" x14ac:dyDescent="0.2">
      <c r="B1040" s="66">
        <f t="shared" si="16"/>
        <v>43</v>
      </c>
      <c r="C1040" t="str">
        <f>IF(E1020="","","Data10=" &amp; IF(VLOOKUP(B1022,'INI DATA'!$C$3:$AD$100,24,FALSE)="","",VLOOKUP(B1022,'INI DATA'!$C$3:$AD$100,24,FALSE)))</f>
        <v/>
      </c>
      <c r="D1040" s="65"/>
      <c r="E1040" s="64"/>
      <c r="F1040" s="7"/>
      <c r="G1040" s="7"/>
      <c r="H1040" s="7"/>
      <c r="I1040" s="6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</row>
    <row r="1041" spans="2:23" x14ac:dyDescent="0.2">
      <c r="B1041" s="66">
        <f t="shared" si="16"/>
        <v>43</v>
      </c>
      <c r="C1041" t="str">
        <f>IF(E1020="","","Data10Label="&amp; IF(VLOOKUP(B1020,'INI DATA'!$C$3:$AD$100,25,FALSE)&lt;&gt;"","""" &amp; VLOOKUP(B1020,'INI DATA'!$C$3:$AD$100,25,FALSE)&amp;"""",""))</f>
        <v/>
      </c>
      <c r="D1041" s="65"/>
      <c r="E1041" s="64"/>
      <c r="F1041" s="7"/>
      <c r="G1041" s="7"/>
      <c r="H1041" s="7"/>
      <c r="I1041" s="6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</row>
    <row r="1042" spans="2:23" x14ac:dyDescent="0.2">
      <c r="B1042" s="66">
        <f t="shared" si="16"/>
        <v>43</v>
      </c>
      <c r="C1042" t="str">
        <f>IF(E1020="","","Timer=" &amp; IF(VLOOKUP(B1020,'INI DATA'!$C$3:$AF$100,4,FALSE)="","",VLOOKUP(B1020,'INI DATA'!$C$3:$AF$100,4,FALSE)))</f>
        <v/>
      </c>
      <c r="D1042" s="65"/>
      <c r="E1042" s="64"/>
      <c r="F1042" s="7"/>
      <c r="G1042" s="7"/>
      <c r="H1042" s="7"/>
      <c r="I1042" s="6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</row>
    <row r="1043" spans="2:23" x14ac:dyDescent="0.2">
      <c r="B1043" s="66">
        <f t="shared" si="16"/>
        <v>43</v>
      </c>
      <c r="C1043" t="str">
        <f>IF(E1020="","","PurgeDays=" &amp; IF(VLOOKUP(B1020,'INI DATA'!$C$3:$AD$100,7,FALSE)&lt;&gt;"",VLOOKUP(B1020,'INI DATA'!$C$3:$AD$100,26,FALSE),""))</f>
        <v/>
      </c>
      <c r="D1043" s="65"/>
      <c r="E1043" s="64"/>
      <c r="F1043" s="7"/>
      <c r="G1043" s="7"/>
      <c r="H1043" s="7"/>
      <c r="I1043" s="6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</row>
    <row r="1044" spans="2:23" x14ac:dyDescent="0.2">
      <c r="B1044" s="66">
        <f t="shared" si="16"/>
        <v>44</v>
      </c>
      <c r="C1044" t="str">
        <f>IF(E1044="","","[DBTable" &amp; VLOOKUP(B1044,'INI DATA'!$C$3:$AF$99,1,FALSE) &amp; "]")</f>
        <v/>
      </c>
      <c r="D1044" s="65"/>
      <c r="E1044" s="64" t="str">
        <f>IF(VLOOKUP(B1044,'INI DATA'!$C$3:$AD$100,5,FALSE)="","","used")</f>
        <v/>
      </c>
      <c r="F1044" s="7"/>
      <c r="G1044" s="7"/>
      <c r="H1044" s="7"/>
      <c r="I1044" s="6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</row>
    <row r="1045" spans="2:23" x14ac:dyDescent="0.2">
      <c r="B1045" s="66">
        <f t="shared" si="16"/>
        <v>44</v>
      </c>
      <c r="C1045" t="str">
        <f>IF(E1044="","","Name=" &amp; IF(VLOOKUP(B1044,'INI DATA'!$C$3:$AD$100,5,FALSE)="","",VLOOKUP(B1044,'INI DATA'!$C$3:$AD$100,2,FALSE)&amp;"-"&amp;VLOOKUP(B1044,'INI DATA'!$C$3:$AD$100,5,FALSE)))</f>
        <v/>
      </c>
      <c r="D1045" s="65"/>
      <c r="E1045" s="64"/>
      <c r="F1045" s="7"/>
      <c r="G1045" s="7"/>
      <c r="H1045" s="7"/>
      <c r="I1045" s="6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</row>
    <row r="1046" spans="2:23" x14ac:dyDescent="0.2">
      <c r="B1046" s="66">
        <f t="shared" si="16"/>
        <v>44</v>
      </c>
      <c r="C1046" t="str">
        <f>IF(E1044="","","Data1=" &amp; IF(VLOOKUP(B1044,'INI DATA'!$C$3:$AD$100,6,FALSE)="",0,VLOOKUP(B1044,'INI DATA'!$C$3:$AD$100,6,FALSE)))</f>
        <v/>
      </c>
      <c r="D1046" s="65"/>
      <c r="E1046" s="64"/>
      <c r="F1046" s="7"/>
      <c r="G1046" s="7"/>
      <c r="H1046" s="7"/>
      <c r="I1046" s="6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</row>
    <row r="1047" spans="2:23" x14ac:dyDescent="0.2">
      <c r="B1047" s="66">
        <f t="shared" si="16"/>
        <v>44</v>
      </c>
      <c r="C1047" t="str">
        <f>IF(E1044="","","Data1Label="&amp; IF(VLOOKUP(B1044,'INI DATA'!$C$3:$AD$100,7,FALSE)&lt;&gt;"","""" &amp; VLOOKUP(B1044,'INI DATA'!$C$3:$AD$100,7,FALSE)&amp;"""",""))</f>
        <v/>
      </c>
      <c r="D1047" s="65"/>
      <c r="E1047" s="64"/>
      <c r="F1047" s="7"/>
      <c r="G1047" s="7"/>
      <c r="H1047" s="7"/>
      <c r="I1047" s="6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</row>
    <row r="1048" spans="2:23" x14ac:dyDescent="0.2">
      <c r="B1048" s="66">
        <f t="shared" si="16"/>
        <v>44</v>
      </c>
      <c r="C1048" t="str">
        <f>IF(E1044="","","Data2=" &amp; IF(VLOOKUP(B1044,'INI DATA'!$C$3:$AD$100,8,FALSE)="","",VLOOKUP(B1044,'INI DATA'!$C$3:$AD$100,8,FALSE)))</f>
        <v/>
      </c>
      <c r="D1048" s="65"/>
      <c r="E1048" s="64"/>
      <c r="F1048" s="7"/>
      <c r="G1048" s="7"/>
      <c r="H1048" s="7"/>
      <c r="I1048" s="6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</row>
    <row r="1049" spans="2:23" x14ac:dyDescent="0.2">
      <c r="B1049" s="66">
        <f t="shared" si="16"/>
        <v>44</v>
      </c>
      <c r="C1049" t="str">
        <f>IF(E1044="","","Data2Label="&amp; IF(VLOOKUP(B1044,'INI DATA'!$C$3:$AD$100,9,FALSE)&lt;&gt;"","""" &amp; VLOOKUP(B1044,'INI DATA'!$C$3:$AD$100,9,FALSE)&amp;"""",""))</f>
        <v/>
      </c>
      <c r="D1049" s="65"/>
      <c r="E1049" s="64"/>
      <c r="F1049" s="7"/>
      <c r="G1049" s="7"/>
      <c r="H1049" s="7"/>
      <c r="I1049" s="6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</row>
    <row r="1050" spans="2:23" x14ac:dyDescent="0.2">
      <c r="B1050" s="66">
        <f t="shared" si="16"/>
        <v>44</v>
      </c>
      <c r="C1050" t="str">
        <f>IF(E1044="","","Data3=" &amp; IF(VLOOKUP(B1044,'INI DATA'!$C$3:$AD$100,10,FALSE)="","",VLOOKUP(B1044,'INI DATA'!$C$3:$AD$100,10,FALSE)))</f>
        <v/>
      </c>
      <c r="D1050" s="65"/>
      <c r="E1050" s="64"/>
      <c r="F1050" s="7"/>
      <c r="G1050" s="7"/>
      <c r="H1050" s="7"/>
      <c r="I1050" s="6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</row>
    <row r="1051" spans="2:23" x14ac:dyDescent="0.2">
      <c r="B1051" s="66">
        <f t="shared" si="16"/>
        <v>44</v>
      </c>
      <c r="C1051" t="str">
        <f>IF(E1044="","","Data3Label="&amp; IF(VLOOKUP(B1044,'INI DATA'!$C$3:$AD$100,11,FALSE)&lt;&gt;"","""" &amp; VLOOKUP(B1044,'INI DATA'!$C$3:$AD$100,11,FALSE)&amp;"""",""))</f>
        <v/>
      </c>
      <c r="D1051" s="65"/>
      <c r="E1051" s="64"/>
      <c r="F1051" s="7"/>
      <c r="G1051" s="7"/>
      <c r="H1051" s="7"/>
      <c r="I1051" s="6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</row>
    <row r="1052" spans="2:23" x14ac:dyDescent="0.2">
      <c r="B1052" s="66">
        <f t="shared" si="16"/>
        <v>44</v>
      </c>
      <c r="C1052" t="str">
        <f>IF(E1044="","","Data4=" &amp; IF(VLOOKUP(B1044,'INI DATA'!$C$3:$AD$100,12,FALSE)="","",VLOOKUP(B1044,'INI DATA'!$C$3:$AD$100,12,FALSE)))</f>
        <v/>
      </c>
      <c r="D1052" s="65"/>
      <c r="E1052" s="64"/>
      <c r="F1052" s="7"/>
      <c r="G1052" s="7"/>
      <c r="H1052" s="7"/>
      <c r="I1052" s="6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</row>
    <row r="1053" spans="2:23" x14ac:dyDescent="0.2">
      <c r="B1053" s="66">
        <f t="shared" si="16"/>
        <v>44</v>
      </c>
      <c r="C1053" t="str">
        <f>IF(E1044="","","Data4Label="&amp; IF(VLOOKUP(B1044,'INI DATA'!$C$3:$AD$100,13,FALSE)&lt;&gt;"","""" &amp; VLOOKUP(B1044,'INI DATA'!$C$3:$AD$100,13,FALSE)&amp;"""",""))</f>
        <v/>
      </c>
      <c r="D1053" s="65"/>
      <c r="E1053" s="64"/>
      <c r="F1053" s="7"/>
      <c r="G1053" s="7"/>
      <c r="H1053" s="7"/>
      <c r="I1053" s="6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</row>
    <row r="1054" spans="2:23" x14ac:dyDescent="0.2">
      <c r="B1054" s="66">
        <f t="shared" si="16"/>
        <v>44</v>
      </c>
      <c r="C1054" t="str">
        <f>IF(E1044="","","Data5=" &amp; IF(VLOOKUP(B1044,'INI DATA'!$C$3:$AD$100,14,FALSE)="","",VLOOKUP(B1044,'INI DATA'!$C$3:$AD$100,14,FALSE)))</f>
        <v/>
      </c>
      <c r="D1054" s="65"/>
      <c r="E1054" s="64"/>
      <c r="F1054" s="7"/>
      <c r="G1054" s="7"/>
      <c r="H1054" s="7"/>
      <c r="I1054" s="6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</row>
    <row r="1055" spans="2:23" x14ac:dyDescent="0.2">
      <c r="B1055" s="66">
        <f t="shared" si="16"/>
        <v>44</v>
      </c>
      <c r="C1055" t="str">
        <f>IF(E1044="","","Data5Label="&amp; IF(VLOOKUP(B1044,'INI DATA'!$C$3:$AD$100,15,FALSE)&lt;&gt;"","""" &amp; VLOOKUP(B1044,'INI DATA'!$C$3:$AD$100,15,FALSE)&amp;"""",""))</f>
        <v/>
      </c>
      <c r="D1055" s="65"/>
      <c r="E1055" s="64"/>
      <c r="F1055" s="7"/>
      <c r="G1055" s="7"/>
      <c r="H1055" s="7"/>
      <c r="I1055" s="6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</row>
    <row r="1056" spans="2:23" x14ac:dyDescent="0.2">
      <c r="B1056" s="66">
        <f t="shared" si="16"/>
        <v>44</v>
      </c>
      <c r="C1056" t="str">
        <f>IF(E1044="","","Data6=" &amp; IF(VLOOKUP(B1044,'INI DATA'!$C$3:$AD$100,16,FALSE)="","",VLOOKUP(B1044,'INI DATA'!$C$3:$AD$100,16,FALSE)))</f>
        <v/>
      </c>
      <c r="D1056" s="65"/>
      <c r="E1056" s="64"/>
      <c r="F1056" s="7"/>
      <c r="G1056" s="7"/>
      <c r="H1056" s="7"/>
      <c r="I1056" s="6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</row>
    <row r="1057" spans="2:23" x14ac:dyDescent="0.2">
      <c r="B1057" s="66">
        <f t="shared" si="16"/>
        <v>44</v>
      </c>
      <c r="C1057" t="str">
        <f>IF(E1044="","","Data6Label="&amp; IF(VLOOKUP(B1044,'INI DATA'!$C$3:$AD$100,17,FALSE)&lt;&gt;"","""" &amp; VLOOKUP(B1044,'INI DATA'!$C$3:$AD$100,17,FALSE)&amp;"""",""))</f>
        <v/>
      </c>
      <c r="D1057" s="65"/>
      <c r="E1057" s="64"/>
      <c r="F1057" s="7"/>
      <c r="G1057" s="7"/>
      <c r="H1057" s="7"/>
      <c r="I1057" s="6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</row>
    <row r="1058" spans="2:23" x14ac:dyDescent="0.2">
      <c r="B1058" s="66">
        <f t="shared" si="16"/>
        <v>44</v>
      </c>
      <c r="C1058" t="str">
        <f>IF(E1044="","","Data7=" &amp; IF(VLOOKUP(B1046,'INI DATA'!$C$3:$AD$100,18,FALSE)="","",VLOOKUP(B1046,'INI DATA'!$C$3:$AD$100,18,FALSE)))</f>
        <v/>
      </c>
      <c r="D1058" s="65"/>
      <c r="E1058" s="64"/>
      <c r="F1058" s="7"/>
      <c r="G1058" s="7"/>
      <c r="H1058" s="7"/>
      <c r="I1058" s="6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</row>
    <row r="1059" spans="2:23" x14ac:dyDescent="0.2">
      <c r="B1059" s="66">
        <f t="shared" si="16"/>
        <v>44</v>
      </c>
      <c r="C1059" t="str">
        <f>IF(E1044="","","Data7Label="&amp; IF(VLOOKUP(B1044,'INI DATA'!$C$3:$AD$100,19,FALSE)&lt;&gt;"","""" &amp; VLOOKUP(B1044,'INI DATA'!$C$3:$AD$100,19,FALSE)&amp;"""",""))</f>
        <v/>
      </c>
      <c r="D1059" s="65"/>
      <c r="E1059" s="64"/>
      <c r="F1059" s="7"/>
      <c r="G1059" s="7"/>
      <c r="H1059" s="7"/>
      <c r="I1059" s="6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</row>
    <row r="1060" spans="2:23" x14ac:dyDescent="0.2">
      <c r="B1060" s="66">
        <f t="shared" si="16"/>
        <v>44</v>
      </c>
      <c r="C1060" t="str">
        <f>IF(E1044="","","Data8=" &amp; IF(VLOOKUP(B1046,'INI DATA'!$C$3:$AD$100,20,FALSE)="","",VLOOKUP(B1046,'INI DATA'!$C$3:$AD$100,20,FALSE)))</f>
        <v/>
      </c>
      <c r="D1060" s="65"/>
      <c r="E1060" s="64"/>
      <c r="F1060" s="7"/>
      <c r="G1060" s="7"/>
      <c r="H1060" s="7"/>
      <c r="I1060" s="6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</row>
    <row r="1061" spans="2:23" x14ac:dyDescent="0.2">
      <c r="B1061" s="66">
        <f t="shared" si="16"/>
        <v>44</v>
      </c>
      <c r="C1061" t="str">
        <f>IF(E1044="","","Data8Label="&amp; IF(VLOOKUP(B1044,'INI DATA'!$C$3:$AD$100,21,FALSE)&lt;&gt;"","""" &amp; VLOOKUP(B1044,'INI DATA'!$C$3:$AD$100,21,FALSE)&amp;"""",""))</f>
        <v/>
      </c>
      <c r="D1061" s="65"/>
      <c r="E1061" s="64"/>
      <c r="F1061" s="7"/>
      <c r="G1061" s="7"/>
      <c r="H1061" s="7"/>
      <c r="I1061" s="6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</row>
    <row r="1062" spans="2:23" x14ac:dyDescent="0.2">
      <c r="B1062" s="66">
        <f t="shared" si="16"/>
        <v>44</v>
      </c>
      <c r="C1062" t="str">
        <f>IF(E1044="","","Data9=" &amp; IF(VLOOKUP(B1046,'INI DATA'!$C$3:$AD$100,22,FALSE)="","",VLOOKUP(B1046,'INI DATA'!$C$3:$AD$100,22,FALSE)))</f>
        <v/>
      </c>
      <c r="D1062" s="65"/>
      <c r="E1062" s="64"/>
      <c r="F1062" s="7"/>
      <c r="G1062" s="7"/>
      <c r="H1062" s="7"/>
      <c r="I1062" s="6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</row>
    <row r="1063" spans="2:23" x14ac:dyDescent="0.2">
      <c r="B1063" s="66">
        <f t="shared" si="16"/>
        <v>44</v>
      </c>
      <c r="C1063" t="str">
        <f>IF(E1044="","","Data9Label="&amp; IF(VLOOKUP(B1044,'INI DATA'!$C$3:$AD$100,23,FALSE)&lt;&gt;"","""" &amp; VLOOKUP(B1044,'INI DATA'!$C$3:$AD$100,23,FALSE)&amp;"""",""))</f>
        <v/>
      </c>
      <c r="D1063" s="65"/>
      <c r="E1063" s="64"/>
      <c r="F1063" s="7"/>
      <c r="G1063" s="7"/>
      <c r="H1063" s="7"/>
      <c r="I1063" s="6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</row>
    <row r="1064" spans="2:23" x14ac:dyDescent="0.2">
      <c r="B1064" s="66">
        <f t="shared" si="16"/>
        <v>44</v>
      </c>
      <c r="C1064" t="str">
        <f>IF(E1044="","","Data10=" &amp; IF(VLOOKUP(B1046,'INI DATA'!$C$3:$AD$100,24,FALSE)="","",VLOOKUP(B1046,'INI DATA'!$C$3:$AD$100,24,FALSE)))</f>
        <v/>
      </c>
      <c r="D1064" s="65"/>
      <c r="E1064" s="64"/>
      <c r="F1064" s="7"/>
      <c r="G1064" s="7"/>
      <c r="H1064" s="7"/>
      <c r="I1064" s="6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</row>
    <row r="1065" spans="2:23" x14ac:dyDescent="0.2">
      <c r="B1065" s="66">
        <f t="shared" si="16"/>
        <v>44</v>
      </c>
      <c r="C1065" t="str">
        <f>IF(E1044="","","Data10Label="&amp; IF(VLOOKUP(B1044,'INI DATA'!$C$3:$AD$100,25,FALSE)&lt;&gt;"","""" &amp; VLOOKUP(B1044,'INI DATA'!$C$3:$AD$100,25,FALSE)&amp;"""",""))</f>
        <v/>
      </c>
      <c r="D1065" s="65"/>
      <c r="E1065" s="64"/>
      <c r="F1065" s="7"/>
      <c r="G1065" s="7"/>
      <c r="H1065" s="7"/>
      <c r="I1065" s="6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</row>
    <row r="1066" spans="2:23" x14ac:dyDescent="0.2">
      <c r="B1066" s="66">
        <f t="shared" si="16"/>
        <v>44</v>
      </c>
      <c r="C1066" t="str">
        <f>IF(E1044="","","Timer=" &amp; IF(VLOOKUP(B1044,'INI DATA'!$C$3:$AF$100,4,FALSE)="","",VLOOKUP(B1044,'INI DATA'!$C$3:$AF$100,4,FALSE)))</f>
        <v/>
      </c>
      <c r="D1066" s="65"/>
      <c r="E1066" s="64"/>
      <c r="F1066" s="7"/>
      <c r="G1066" s="7"/>
      <c r="H1066" s="7"/>
      <c r="I1066" s="6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</row>
    <row r="1067" spans="2:23" x14ac:dyDescent="0.2">
      <c r="B1067" s="66">
        <f t="shared" si="16"/>
        <v>44</v>
      </c>
      <c r="C1067" t="str">
        <f>IF(E1044="","","PurgeDays=" &amp; IF(VLOOKUP(B1044,'INI DATA'!$C$3:$AD$100,7,FALSE)&lt;&gt;"",VLOOKUP(B1044,'INI DATA'!$C$3:$AD$100,26,FALSE),""))</f>
        <v/>
      </c>
      <c r="D1067" s="65"/>
      <c r="E1067" s="64"/>
      <c r="F1067" s="7"/>
      <c r="G1067" s="7"/>
      <c r="H1067" s="7"/>
      <c r="I1067" s="6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</row>
    <row r="1068" spans="2:23" x14ac:dyDescent="0.2">
      <c r="B1068" s="66">
        <f t="shared" si="16"/>
        <v>45</v>
      </c>
      <c r="C1068" t="str">
        <f>IF(E1068="","","[DBTable" &amp; VLOOKUP(B1068,'INI DATA'!$C$3:$AF$99,1,FALSE) &amp; "]")</f>
        <v/>
      </c>
      <c r="D1068" s="65"/>
      <c r="E1068" s="64" t="str">
        <f>IF(VLOOKUP(B1068,'INI DATA'!$C$3:$AD$100,5,FALSE)="","","used")</f>
        <v/>
      </c>
      <c r="F1068" s="7"/>
      <c r="G1068" s="7"/>
      <c r="H1068" s="7"/>
      <c r="I1068" s="6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</row>
    <row r="1069" spans="2:23" x14ac:dyDescent="0.2">
      <c r="B1069" s="66">
        <f t="shared" si="16"/>
        <v>45</v>
      </c>
      <c r="C1069" t="str">
        <f>IF(E1068="","","Name=" &amp; IF(VLOOKUP(B1068,'INI DATA'!$C$3:$AD$100,5,FALSE)="","",VLOOKUP(B1068,'INI DATA'!$C$3:$AD$100,2,FALSE)&amp;"-"&amp;VLOOKUP(B1068,'INI DATA'!$C$3:$AD$100,5,FALSE)))</f>
        <v/>
      </c>
      <c r="D1069" s="65"/>
      <c r="E1069" s="64"/>
      <c r="F1069" s="7"/>
      <c r="G1069" s="7"/>
      <c r="H1069" s="7"/>
      <c r="I1069" s="6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</row>
    <row r="1070" spans="2:23" x14ac:dyDescent="0.2">
      <c r="B1070" s="66">
        <f t="shared" si="16"/>
        <v>45</v>
      </c>
      <c r="C1070" t="str">
        <f>IF(E1068="","","Data1=" &amp; IF(VLOOKUP(B1068,'INI DATA'!$C$3:$AD$100,6,FALSE)="",0,VLOOKUP(B1068,'INI DATA'!$C$3:$AD$100,6,FALSE)))</f>
        <v/>
      </c>
      <c r="D1070" s="65"/>
      <c r="E1070" s="64"/>
      <c r="F1070" s="7"/>
      <c r="G1070" s="7"/>
      <c r="H1070" s="7"/>
      <c r="I1070" s="6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</row>
    <row r="1071" spans="2:23" x14ac:dyDescent="0.2">
      <c r="B1071" s="66">
        <f t="shared" si="16"/>
        <v>45</v>
      </c>
      <c r="C1071" t="str">
        <f>IF(E1068="","","Data1Label="&amp; IF(VLOOKUP(B1068,'INI DATA'!$C$3:$AD$100,7,FALSE)&lt;&gt;"","""" &amp; VLOOKUP(B1068,'INI DATA'!$C$3:$AD$100,7,FALSE)&amp;"""",""))</f>
        <v/>
      </c>
      <c r="D1071" s="65"/>
      <c r="E1071" s="64"/>
      <c r="F1071" s="7"/>
      <c r="G1071" s="7"/>
      <c r="H1071" s="7"/>
      <c r="I1071" s="6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</row>
    <row r="1072" spans="2:23" x14ac:dyDescent="0.2">
      <c r="B1072" s="66">
        <f t="shared" si="16"/>
        <v>45</v>
      </c>
      <c r="C1072" t="str">
        <f>IF(E1068="","","Data2=" &amp; IF(VLOOKUP(B1068,'INI DATA'!$C$3:$AD$100,8,FALSE)="","",VLOOKUP(B1068,'INI DATA'!$C$3:$AD$100,8,FALSE)))</f>
        <v/>
      </c>
      <c r="D1072" s="65"/>
      <c r="E1072" s="64"/>
      <c r="F1072" s="7"/>
      <c r="G1072" s="7"/>
      <c r="H1072" s="7"/>
      <c r="I1072" s="6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</row>
    <row r="1073" spans="2:23" x14ac:dyDescent="0.2">
      <c r="B1073" s="66">
        <f t="shared" si="16"/>
        <v>45</v>
      </c>
      <c r="C1073" t="str">
        <f>IF(E1068="","","Data2Label="&amp; IF(VLOOKUP(B1068,'INI DATA'!$C$3:$AD$100,9,FALSE)&lt;&gt;"","""" &amp; VLOOKUP(B1068,'INI DATA'!$C$3:$AD$100,9,FALSE)&amp;"""",""))</f>
        <v/>
      </c>
      <c r="D1073" s="65"/>
      <c r="E1073" s="64"/>
      <c r="F1073" s="7"/>
      <c r="G1073" s="7"/>
      <c r="H1073" s="7"/>
      <c r="I1073" s="6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</row>
    <row r="1074" spans="2:23" x14ac:dyDescent="0.2">
      <c r="B1074" s="66">
        <f t="shared" si="16"/>
        <v>45</v>
      </c>
      <c r="C1074" t="str">
        <f>IF(E1068="","","Data3=" &amp; IF(VLOOKUP(B1068,'INI DATA'!$C$3:$AD$100,10,FALSE)="","",VLOOKUP(B1068,'INI DATA'!$C$3:$AD$100,10,FALSE)))</f>
        <v/>
      </c>
      <c r="D1074" s="65"/>
      <c r="E1074" s="64"/>
      <c r="F1074" s="7"/>
      <c r="G1074" s="7"/>
      <c r="H1074" s="7"/>
      <c r="I1074" s="6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</row>
    <row r="1075" spans="2:23" x14ac:dyDescent="0.2">
      <c r="B1075" s="66">
        <f t="shared" ref="B1075:B1138" si="17">IF((ROW()/24)&lt;&gt;ROUND(ROW()/24,0),ROUND(ROW()/24,0),ROW()/24)</f>
        <v>45</v>
      </c>
      <c r="C1075" t="str">
        <f>IF(E1068="","","Data3Label="&amp; IF(VLOOKUP(B1068,'INI DATA'!$C$3:$AD$100,11,FALSE)&lt;&gt;"","""" &amp; VLOOKUP(B1068,'INI DATA'!$C$3:$AD$100,11,FALSE)&amp;"""",""))</f>
        <v/>
      </c>
      <c r="D1075" s="65"/>
      <c r="E1075" s="64"/>
      <c r="F1075" s="7"/>
      <c r="G1075" s="7"/>
      <c r="H1075" s="7"/>
      <c r="I1075" s="6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</row>
    <row r="1076" spans="2:23" x14ac:dyDescent="0.2">
      <c r="B1076" s="66">
        <f t="shared" si="17"/>
        <v>45</v>
      </c>
      <c r="C1076" t="str">
        <f>IF(E1068="","","Data4=" &amp; IF(VLOOKUP(B1068,'INI DATA'!$C$3:$AD$100,12,FALSE)="","",VLOOKUP(B1068,'INI DATA'!$C$3:$AD$100,12,FALSE)))</f>
        <v/>
      </c>
      <c r="D1076" s="65"/>
      <c r="E1076" s="64"/>
      <c r="F1076" s="7"/>
      <c r="G1076" s="7"/>
      <c r="H1076" s="7"/>
      <c r="I1076" s="6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</row>
    <row r="1077" spans="2:23" x14ac:dyDescent="0.2">
      <c r="B1077" s="66">
        <f t="shared" si="17"/>
        <v>45</v>
      </c>
      <c r="C1077" t="str">
        <f>IF(E1068="","","Data4Label="&amp; IF(VLOOKUP(B1068,'INI DATA'!$C$3:$AD$100,13,FALSE)&lt;&gt;"","""" &amp; VLOOKUP(B1068,'INI DATA'!$C$3:$AD$100,13,FALSE)&amp;"""",""))</f>
        <v/>
      </c>
      <c r="D1077" s="65"/>
      <c r="E1077" s="64"/>
      <c r="F1077" s="7"/>
      <c r="G1077" s="7"/>
      <c r="H1077" s="7"/>
      <c r="I1077" s="6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</row>
    <row r="1078" spans="2:23" x14ac:dyDescent="0.2">
      <c r="B1078" s="66">
        <f t="shared" si="17"/>
        <v>45</v>
      </c>
      <c r="C1078" t="str">
        <f>IF(E1068="","","Data5=" &amp; IF(VLOOKUP(B1068,'INI DATA'!$C$3:$AD$100,14,FALSE)="","",VLOOKUP(B1068,'INI DATA'!$C$3:$AD$100,14,FALSE)))</f>
        <v/>
      </c>
      <c r="D1078" s="65"/>
      <c r="E1078" s="64"/>
      <c r="F1078" s="7"/>
      <c r="G1078" s="7"/>
      <c r="H1078" s="7"/>
      <c r="I1078" s="6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</row>
    <row r="1079" spans="2:23" x14ac:dyDescent="0.2">
      <c r="B1079" s="66">
        <f t="shared" si="17"/>
        <v>45</v>
      </c>
      <c r="C1079" t="str">
        <f>IF(E1068="","","Data5Label="&amp; IF(VLOOKUP(B1068,'INI DATA'!$C$3:$AD$100,15,FALSE)&lt;&gt;"","""" &amp; VLOOKUP(B1068,'INI DATA'!$C$3:$AD$100,15,FALSE)&amp;"""",""))</f>
        <v/>
      </c>
      <c r="D1079" s="65"/>
      <c r="E1079" s="64"/>
      <c r="F1079" s="7"/>
      <c r="G1079" s="7"/>
      <c r="H1079" s="7"/>
      <c r="I1079" s="6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</row>
    <row r="1080" spans="2:23" x14ac:dyDescent="0.2">
      <c r="B1080" s="66">
        <f t="shared" si="17"/>
        <v>45</v>
      </c>
      <c r="C1080" t="str">
        <f>IF(E1068="","","Data6=" &amp; IF(VLOOKUP(B1068,'INI DATA'!$C$3:$AD$100,16,FALSE)="","",VLOOKUP(B1068,'INI DATA'!$C$3:$AD$100,16,FALSE)))</f>
        <v/>
      </c>
      <c r="D1080" s="65"/>
      <c r="E1080" s="64"/>
      <c r="F1080" s="7"/>
      <c r="G1080" s="7"/>
      <c r="H1080" s="7"/>
      <c r="I1080" s="6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</row>
    <row r="1081" spans="2:23" x14ac:dyDescent="0.2">
      <c r="B1081" s="66">
        <f t="shared" si="17"/>
        <v>45</v>
      </c>
      <c r="C1081" t="str">
        <f>IF(E1068="","","Data6Label="&amp; IF(VLOOKUP(B1068,'INI DATA'!$C$3:$AD$100,17,FALSE)&lt;&gt;"","""" &amp; VLOOKUP(B1068,'INI DATA'!$C$3:$AD$100,17,FALSE)&amp;"""",""))</f>
        <v/>
      </c>
      <c r="D1081" s="65"/>
      <c r="E1081" s="64"/>
      <c r="F1081" s="7"/>
      <c r="G1081" s="7"/>
      <c r="H1081" s="7"/>
      <c r="I1081" s="6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</row>
    <row r="1082" spans="2:23" x14ac:dyDescent="0.2">
      <c r="B1082" s="66">
        <f t="shared" si="17"/>
        <v>45</v>
      </c>
      <c r="C1082" t="str">
        <f>IF(E1068="","","Data7=" &amp; IF(VLOOKUP(B1070,'INI DATA'!$C$3:$AD$100,18,FALSE)="","",VLOOKUP(B1070,'INI DATA'!$C$3:$AD$100,18,FALSE)))</f>
        <v/>
      </c>
      <c r="D1082" s="65"/>
      <c r="E1082" s="64"/>
      <c r="F1082" s="7"/>
      <c r="G1082" s="7"/>
      <c r="H1082" s="7"/>
      <c r="I1082" s="6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</row>
    <row r="1083" spans="2:23" x14ac:dyDescent="0.2">
      <c r="B1083" s="66">
        <f t="shared" si="17"/>
        <v>45</v>
      </c>
      <c r="C1083" t="str">
        <f>IF(E1068="","","Data7Label="&amp; IF(VLOOKUP(B1068,'INI DATA'!$C$3:$AD$100,19,FALSE)&lt;&gt;"","""" &amp; VLOOKUP(B1068,'INI DATA'!$C$3:$AD$100,19,FALSE)&amp;"""",""))</f>
        <v/>
      </c>
      <c r="D1083" s="65"/>
      <c r="E1083" s="64"/>
      <c r="F1083" s="7"/>
      <c r="G1083" s="7"/>
      <c r="H1083" s="7"/>
      <c r="I1083" s="6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</row>
    <row r="1084" spans="2:23" x14ac:dyDescent="0.2">
      <c r="B1084" s="66">
        <f t="shared" si="17"/>
        <v>45</v>
      </c>
      <c r="C1084" t="str">
        <f>IF(E1068="","","Data8=" &amp; IF(VLOOKUP(B1070,'INI DATA'!$C$3:$AD$100,20,FALSE)="","",VLOOKUP(B1070,'INI DATA'!$C$3:$AD$100,20,FALSE)))</f>
        <v/>
      </c>
      <c r="D1084" s="65"/>
      <c r="E1084" s="64"/>
      <c r="F1084" s="7"/>
      <c r="G1084" s="7"/>
      <c r="H1084" s="7"/>
      <c r="I1084" s="6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</row>
    <row r="1085" spans="2:23" x14ac:dyDescent="0.2">
      <c r="B1085" s="66">
        <f t="shared" si="17"/>
        <v>45</v>
      </c>
      <c r="C1085" t="str">
        <f>IF(E1068="","","Data8Label="&amp; IF(VLOOKUP(B1068,'INI DATA'!$C$3:$AD$100,21,FALSE)&lt;&gt;"","""" &amp; VLOOKUP(B1068,'INI DATA'!$C$3:$AD$100,21,FALSE)&amp;"""",""))</f>
        <v/>
      </c>
      <c r="D1085" s="65"/>
      <c r="E1085" s="64"/>
      <c r="F1085" s="7"/>
      <c r="G1085" s="7"/>
      <c r="H1085" s="7"/>
      <c r="I1085" s="6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</row>
    <row r="1086" spans="2:23" x14ac:dyDescent="0.2">
      <c r="B1086" s="66">
        <f t="shared" si="17"/>
        <v>45</v>
      </c>
      <c r="C1086" t="str">
        <f>IF(E1068="","","Data9=" &amp; IF(VLOOKUP(B1070,'INI DATA'!$C$3:$AD$100,22,FALSE)="","",VLOOKUP(B1070,'INI DATA'!$C$3:$AD$100,22,FALSE)))</f>
        <v/>
      </c>
      <c r="D1086" s="65"/>
      <c r="E1086" s="64"/>
      <c r="F1086" s="7"/>
      <c r="G1086" s="7"/>
      <c r="H1086" s="7"/>
      <c r="I1086" s="6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</row>
    <row r="1087" spans="2:23" x14ac:dyDescent="0.2">
      <c r="B1087" s="66">
        <f t="shared" si="17"/>
        <v>45</v>
      </c>
      <c r="C1087" t="str">
        <f>IF(E1068="","","Data9Label="&amp; IF(VLOOKUP(B1068,'INI DATA'!$C$3:$AD$100,23,FALSE)&lt;&gt;"","""" &amp; VLOOKUP(B1068,'INI DATA'!$C$3:$AD$100,23,FALSE)&amp;"""",""))</f>
        <v/>
      </c>
      <c r="D1087" s="65"/>
      <c r="E1087" s="64"/>
      <c r="F1087" s="7"/>
      <c r="G1087" s="7"/>
      <c r="H1087" s="7"/>
      <c r="I1087" s="6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</row>
    <row r="1088" spans="2:23" x14ac:dyDescent="0.2">
      <c r="B1088" s="66">
        <f t="shared" si="17"/>
        <v>45</v>
      </c>
      <c r="C1088" t="str">
        <f>IF(E1068="","","Data10=" &amp; IF(VLOOKUP(B1070,'INI DATA'!$C$3:$AD$100,24,FALSE)="","",VLOOKUP(B1070,'INI DATA'!$C$3:$AD$100,24,FALSE)))</f>
        <v/>
      </c>
      <c r="D1088" s="65"/>
      <c r="E1088" s="64"/>
      <c r="F1088" s="7"/>
      <c r="G1088" s="7"/>
      <c r="H1088" s="7"/>
      <c r="I1088" s="6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</row>
    <row r="1089" spans="2:23" x14ac:dyDescent="0.2">
      <c r="B1089" s="66">
        <f t="shared" si="17"/>
        <v>45</v>
      </c>
      <c r="C1089" t="str">
        <f>IF(E1068="","","Data10Label="&amp; IF(VLOOKUP(B1068,'INI DATA'!$C$3:$AD$100,25,FALSE)&lt;&gt;"","""" &amp; VLOOKUP(B1068,'INI DATA'!$C$3:$AD$100,25,FALSE)&amp;"""",""))</f>
        <v/>
      </c>
      <c r="D1089" s="65"/>
      <c r="E1089" s="64"/>
      <c r="F1089" s="7"/>
      <c r="G1089" s="7"/>
      <c r="H1089" s="7"/>
      <c r="I1089" s="6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</row>
    <row r="1090" spans="2:23" x14ac:dyDescent="0.2">
      <c r="B1090" s="66">
        <f t="shared" si="17"/>
        <v>45</v>
      </c>
      <c r="C1090" t="str">
        <f>IF(E1068="","","Timer=" &amp; IF(VLOOKUP(B1068,'INI DATA'!$C$3:$AF$100,4,FALSE)="","",VLOOKUP(B1068,'INI DATA'!$C$3:$AF$100,4,FALSE)))</f>
        <v/>
      </c>
      <c r="D1090" s="65"/>
      <c r="E1090" s="64"/>
      <c r="F1090" s="7"/>
      <c r="G1090" s="7"/>
      <c r="H1090" s="7"/>
      <c r="I1090" s="6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</row>
    <row r="1091" spans="2:23" x14ac:dyDescent="0.2">
      <c r="B1091" s="66">
        <f t="shared" si="17"/>
        <v>45</v>
      </c>
      <c r="C1091" t="str">
        <f>IF(E1068="","","PurgeDays=" &amp; IF(VLOOKUP(B1068,'INI DATA'!$C$3:$AD$100,7,FALSE)&lt;&gt;"",VLOOKUP(B1068,'INI DATA'!$C$3:$AD$100,26,FALSE),""))</f>
        <v/>
      </c>
      <c r="D1091" s="65"/>
      <c r="E1091" s="64"/>
      <c r="F1091" s="7"/>
      <c r="G1091" s="7"/>
      <c r="H1091" s="7"/>
      <c r="I1091" s="6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</row>
    <row r="1092" spans="2:23" x14ac:dyDescent="0.2">
      <c r="B1092" s="66">
        <f t="shared" si="17"/>
        <v>46</v>
      </c>
      <c r="C1092" t="str">
        <f>IF(E1092="","","[DBTable" &amp; VLOOKUP(B1092,'INI DATA'!$C$3:$AF$99,1,FALSE) &amp; "]")</f>
        <v/>
      </c>
      <c r="D1092" s="65"/>
      <c r="E1092" s="64" t="str">
        <f>IF(VLOOKUP(B1092,'INI DATA'!$C$3:$AD$100,5,FALSE)="","","used")</f>
        <v/>
      </c>
      <c r="F1092" s="7"/>
      <c r="G1092" s="7"/>
      <c r="H1092" s="7"/>
      <c r="I1092" s="6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</row>
    <row r="1093" spans="2:23" x14ac:dyDescent="0.2">
      <c r="B1093" s="66">
        <f t="shared" si="17"/>
        <v>46</v>
      </c>
      <c r="C1093" t="str">
        <f>IF(E1092="","","Name=" &amp; IF(VLOOKUP(B1092,'INI DATA'!$C$3:$AD$100,5,FALSE)="","",VLOOKUP(B1092,'INI DATA'!$C$3:$AD$100,2,FALSE)&amp;"-"&amp;VLOOKUP(B1092,'INI DATA'!$C$3:$AD$100,5,FALSE)))</f>
        <v/>
      </c>
      <c r="D1093" s="65"/>
      <c r="E1093" s="64"/>
      <c r="F1093" s="7"/>
      <c r="G1093" s="7"/>
      <c r="H1093" s="7"/>
      <c r="I1093" s="6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</row>
    <row r="1094" spans="2:23" x14ac:dyDescent="0.2">
      <c r="B1094" s="66">
        <f t="shared" si="17"/>
        <v>46</v>
      </c>
      <c r="C1094" t="str">
        <f>IF(E1092="","","Data1=" &amp; IF(VLOOKUP(B1092,'INI DATA'!$C$3:$AD$100,6,FALSE)="",0,VLOOKUP(B1092,'INI DATA'!$C$3:$AD$100,6,FALSE)))</f>
        <v/>
      </c>
      <c r="D1094" s="65"/>
      <c r="E1094" s="64"/>
      <c r="F1094" s="7"/>
      <c r="G1094" s="7"/>
      <c r="H1094" s="7"/>
      <c r="I1094" s="6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</row>
    <row r="1095" spans="2:23" x14ac:dyDescent="0.2">
      <c r="B1095" s="66">
        <f t="shared" si="17"/>
        <v>46</v>
      </c>
      <c r="C1095" t="str">
        <f>IF(E1092="","","Data1Label="&amp; IF(VLOOKUP(B1092,'INI DATA'!$C$3:$AD$100,7,FALSE)&lt;&gt;"","""" &amp; VLOOKUP(B1092,'INI DATA'!$C$3:$AD$100,7,FALSE)&amp;"""",""))</f>
        <v/>
      </c>
      <c r="D1095" s="65"/>
      <c r="E1095" s="64"/>
      <c r="F1095" s="7"/>
      <c r="G1095" s="7"/>
      <c r="H1095" s="7"/>
      <c r="I1095" s="6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</row>
    <row r="1096" spans="2:23" x14ac:dyDescent="0.2">
      <c r="B1096" s="66">
        <f t="shared" si="17"/>
        <v>46</v>
      </c>
      <c r="C1096" t="str">
        <f>IF(E1092="","","Data2=" &amp; IF(VLOOKUP(B1092,'INI DATA'!$C$3:$AD$100,8,FALSE)="","",VLOOKUP(B1092,'INI DATA'!$C$3:$AD$100,8,FALSE)))</f>
        <v/>
      </c>
      <c r="D1096" s="65"/>
      <c r="E1096" s="64"/>
      <c r="F1096" s="7"/>
      <c r="G1096" s="7"/>
      <c r="H1096" s="7"/>
      <c r="I1096" s="6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</row>
    <row r="1097" spans="2:23" x14ac:dyDescent="0.2">
      <c r="B1097" s="66">
        <f t="shared" si="17"/>
        <v>46</v>
      </c>
      <c r="C1097" t="str">
        <f>IF(E1092="","","Data2Label="&amp; IF(VLOOKUP(B1092,'INI DATA'!$C$3:$AD$100,9,FALSE)&lt;&gt;"","""" &amp; VLOOKUP(B1092,'INI DATA'!$C$3:$AD$100,9,FALSE)&amp;"""",""))</f>
        <v/>
      </c>
      <c r="D1097" s="65"/>
      <c r="E1097" s="64"/>
      <c r="F1097" s="7"/>
      <c r="G1097" s="7"/>
      <c r="H1097" s="7"/>
      <c r="I1097" s="6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</row>
    <row r="1098" spans="2:23" x14ac:dyDescent="0.2">
      <c r="B1098" s="66">
        <f t="shared" si="17"/>
        <v>46</v>
      </c>
      <c r="C1098" t="str">
        <f>IF(E1092="","","Data3=" &amp; IF(VLOOKUP(B1092,'INI DATA'!$C$3:$AD$100,10,FALSE)="","",VLOOKUP(B1092,'INI DATA'!$C$3:$AD$100,10,FALSE)))</f>
        <v/>
      </c>
      <c r="D1098" s="65"/>
      <c r="E1098" s="64"/>
      <c r="F1098" s="7"/>
      <c r="G1098" s="7"/>
      <c r="H1098" s="7"/>
      <c r="I1098" s="6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</row>
    <row r="1099" spans="2:23" x14ac:dyDescent="0.2">
      <c r="B1099" s="66">
        <f t="shared" si="17"/>
        <v>46</v>
      </c>
      <c r="C1099" t="str">
        <f>IF(E1092="","","Data3Label="&amp; IF(VLOOKUP(B1092,'INI DATA'!$C$3:$AD$100,11,FALSE)&lt;&gt;"","""" &amp; VLOOKUP(B1092,'INI DATA'!$C$3:$AD$100,11,FALSE)&amp;"""",""))</f>
        <v/>
      </c>
      <c r="D1099" s="65"/>
      <c r="E1099" s="64"/>
      <c r="F1099" s="7"/>
      <c r="G1099" s="7"/>
      <c r="H1099" s="7"/>
      <c r="I1099" s="6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</row>
    <row r="1100" spans="2:23" x14ac:dyDescent="0.2">
      <c r="B1100" s="66">
        <f t="shared" si="17"/>
        <v>46</v>
      </c>
      <c r="C1100" t="str">
        <f>IF(E1092="","","Data4=" &amp; IF(VLOOKUP(B1092,'INI DATA'!$C$3:$AD$100,12,FALSE)="","",VLOOKUP(B1092,'INI DATA'!$C$3:$AD$100,12,FALSE)))</f>
        <v/>
      </c>
      <c r="D1100" s="65"/>
      <c r="E1100" s="64"/>
      <c r="F1100" s="7"/>
      <c r="G1100" s="7"/>
      <c r="H1100" s="7"/>
      <c r="I1100" s="6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</row>
    <row r="1101" spans="2:23" x14ac:dyDescent="0.2">
      <c r="B1101" s="66">
        <f t="shared" si="17"/>
        <v>46</v>
      </c>
      <c r="C1101" t="str">
        <f>IF(E1092="","","Data4Label="&amp; IF(VLOOKUP(B1092,'INI DATA'!$C$3:$AD$100,13,FALSE)&lt;&gt;"","""" &amp; VLOOKUP(B1092,'INI DATA'!$C$3:$AD$100,13,FALSE)&amp;"""",""))</f>
        <v/>
      </c>
      <c r="D1101" s="65"/>
      <c r="E1101" s="64"/>
      <c r="F1101" s="7"/>
      <c r="G1101" s="7"/>
      <c r="H1101" s="7"/>
      <c r="I1101" s="6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</row>
    <row r="1102" spans="2:23" x14ac:dyDescent="0.2">
      <c r="B1102" s="66">
        <f t="shared" si="17"/>
        <v>46</v>
      </c>
      <c r="C1102" t="str">
        <f>IF(E1092="","","Data5=" &amp; IF(VLOOKUP(B1092,'INI DATA'!$C$3:$AD$100,14,FALSE)="","",VLOOKUP(B1092,'INI DATA'!$C$3:$AD$100,14,FALSE)))</f>
        <v/>
      </c>
      <c r="D1102" s="65"/>
      <c r="E1102" s="64"/>
      <c r="F1102" s="7"/>
      <c r="G1102" s="7"/>
      <c r="H1102" s="7"/>
      <c r="I1102" s="6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</row>
    <row r="1103" spans="2:23" x14ac:dyDescent="0.2">
      <c r="B1103" s="66">
        <f t="shared" si="17"/>
        <v>46</v>
      </c>
      <c r="C1103" t="str">
        <f>IF(E1092="","","Data5Label="&amp; IF(VLOOKUP(B1092,'INI DATA'!$C$3:$AD$100,15,FALSE)&lt;&gt;"","""" &amp; VLOOKUP(B1092,'INI DATA'!$C$3:$AD$100,15,FALSE)&amp;"""",""))</f>
        <v/>
      </c>
      <c r="D1103" s="65"/>
      <c r="E1103" s="64"/>
      <c r="F1103" s="7"/>
      <c r="G1103" s="7"/>
      <c r="H1103" s="7"/>
      <c r="I1103" s="6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</row>
    <row r="1104" spans="2:23" x14ac:dyDescent="0.2">
      <c r="B1104" s="66">
        <f t="shared" si="17"/>
        <v>46</v>
      </c>
      <c r="C1104" t="str">
        <f>IF(E1092="","","Data6=" &amp; IF(VLOOKUP(B1092,'INI DATA'!$C$3:$AD$100,16,FALSE)="","",VLOOKUP(B1092,'INI DATA'!$C$3:$AD$100,16,FALSE)))</f>
        <v/>
      </c>
      <c r="D1104" s="65"/>
      <c r="E1104" s="64"/>
      <c r="F1104" s="7"/>
      <c r="G1104" s="7"/>
      <c r="H1104" s="7"/>
      <c r="I1104" s="6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</row>
    <row r="1105" spans="2:23" x14ac:dyDescent="0.2">
      <c r="B1105" s="66">
        <f t="shared" si="17"/>
        <v>46</v>
      </c>
      <c r="C1105" t="str">
        <f>IF(E1092="","","Data6Label="&amp; IF(VLOOKUP(B1092,'INI DATA'!$C$3:$AD$100,17,FALSE)&lt;&gt;"","""" &amp; VLOOKUP(B1092,'INI DATA'!$C$3:$AD$100,17,FALSE)&amp;"""",""))</f>
        <v/>
      </c>
      <c r="D1105" s="65"/>
      <c r="E1105" s="64"/>
      <c r="F1105" s="7"/>
      <c r="G1105" s="7"/>
      <c r="H1105" s="7"/>
      <c r="I1105" s="6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</row>
    <row r="1106" spans="2:23" x14ac:dyDescent="0.2">
      <c r="B1106" s="66">
        <f t="shared" si="17"/>
        <v>46</v>
      </c>
      <c r="C1106" t="str">
        <f>IF(E1092="","","Data7=" &amp; IF(VLOOKUP(B1094,'INI DATA'!$C$3:$AD$100,18,FALSE)="","",VLOOKUP(B1094,'INI DATA'!$C$3:$AD$100,18,FALSE)))</f>
        <v/>
      </c>
      <c r="D1106" s="65"/>
      <c r="E1106" s="64"/>
      <c r="F1106" s="7"/>
      <c r="G1106" s="7"/>
      <c r="H1106" s="7"/>
      <c r="I1106" s="6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</row>
    <row r="1107" spans="2:23" x14ac:dyDescent="0.2">
      <c r="B1107" s="66">
        <f t="shared" si="17"/>
        <v>46</v>
      </c>
      <c r="C1107" t="str">
        <f>IF(E1092="","","Data7Label="&amp; IF(VLOOKUP(B1092,'INI DATA'!$C$3:$AD$100,19,FALSE)&lt;&gt;"","""" &amp; VLOOKUP(B1092,'INI DATA'!$C$3:$AD$100,19,FALSE)&amp;"""",""))</f>
        <v/>
      </c>
      <c r="D1107" s="65"/>
      <c r="E1107" s="64"/>
      <c r="F1107" s="7"/>
      <c r="G1107" s="7"/>
      <c r="H1107" s="7"/>
      <c r="I1107" s="6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</row>
    <row r="1108" spans="2:23" x14ac:dyDescent="0.2">
      <c r="B1108" s="66">
        <f t="shared" si="17"/>
        <v>46</v>
      </c>
      <c r="C1108" t="str">
        <f>IF(E1092="","","Data8=" &amp; IF(VLOOKUP(B1094,'INI DATA'!$C$3:$AD$100,20,FALSE)="","",VLOOKUP(B1094,'INI DATA'!$C$3:$AD$100,20,FALSE)))</f>
        <v/>
      </c>
      <c r="D1108" s="65"/>
      <c r="E1108" s="64"/>
      <c r="F1108" s="7"/>
      <c r="G1108" s="7"/>
      <c r="H1108" s="7"/>
      <c r="I1108" s="6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</row>
    <row r="1109" spans="2:23" x14ac:dyDescent="0.2">
      <c r="B1109" s="66">
        <f t="shared" si="17"/>
        <v>46</v>
      </c>
      <c r="C1109" t="str">
        <f>IF(E1092="","","Data8Label="&amp; IF(VLOOKUP(B1092,'INI DATA'!$C$3:$AD$100,21,FALSE)&lt;&gt;"","""" &amp; VLOOKUP(B1092,'INI DATA'!$C$3:$AD$100,21,FALSE)&amp;"""",""))</f>
        <v/>
      </c>
      <c r="D1109" s="65"/>
      <c r="E1109" s="64"/>
      <c r="F1109" s="7"/>
      <c r="G1109" s="7"/>
      <c r="H1109" s="7"/>
      <c r="I1109" s="6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</row>
    <row r="1110" spans="2:23" x14ac:dyDescent="0.2">
      <c r="B1110" s="66">
        <f t="shared" si="17"/>
        <v>46</v>
      </c>
      <c r="C1110" t="str">
        <f>IF(E1092="","","Data9=" &amp; IF(VLOOKUP(B1094,'INI DATA'!$C$3:$AD$100,22,FALSE)="","",VLOOKUP(B1094,'INI DATA'!$C$3:$AD$100,22,FALSE)))</f>
        <v/>
      </c>
      <c r="D1110" s="65"/>
      <c r="E1110" s="64"/>
      <c r="F1110" s="7"/>
      <c r="G1110" s="7"/>
      <c r="H1110" s="7"/>
      <c r="I1110" s="6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</row>
    <row r="1111" spans="2:23" x14ac:dyDescent="0.2">
      <c r="B1111" s="66">
        <f t="shared" si="17"/>
        <v>46</v>
      </c>
      <c r="C1111" t="str">
        <f>IF(E1092="","","Data9Label="&amp; IF(VLOOKUP(B1092,'INI DATA'!$C$3:$AD$100,23,FALSE)&lt;&gt;"","""" &amp; VLOOKUP(B1092,'INI DATA'!$C$3:$AD$100,23,FALSE)&amp;"""",""))</f>
        <v/>
      </c>
      <c r="D1111" s="65"/>
      <c r="E1111" s="64"/>
      <c r="F1111" s="7"/>
      <c r="G1111" s="7"/>
      <c r="H1111" s="7"/>
      <c r="I1111" s="6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</row>
    <row r="1112" spans="2:23" x14ac:dyDescent="0.2">
      <c r="B1112" s="66">
        <f t="shared" si="17"/>
        <v>46</v>
      </c>
      <c r="C1112" t="str">
        <f>IF(E1092="","","Data10=" &amp; IF(VLOOKUP(B1094,'INI DATA'!$C$3:$AD$100,24,FALSE)="","",VLOOKUP(B1094,'INI DATA'!$C$3:$AD$100,24,FALSE)))</f>
        <v/>
      </c>
      <c r="D1112" s="65"/>
      <c r="E1112" s="64"/>
      <c r="F1112" s="7"/>
      <c r="G1112" s="7"/>
      <c r="H1112" s="7"/>
      <c r="I1112" s="6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</row>
    <row r="1113" spans="2:23" x14ac:dyDescent="0.2">
      <c r="B1113" s="66">
        <f t="shared" si="17"/>
        <v>46</v>
      </c>
      <c r="C1113" t="str">
        <f>IF(E1092="","","Data10Label="&amp; IF(VLOOKUP(B1092,'INI DATA'!$C$3:$AD$100,25,FALSE)&lt;&gt;"","""" &amp; VLOOKUP(B1092,'INI DATA'!$C$3:$AD$100,25,FALSE)&amp;"""",""))</f>
        <v/>
      </c>
      <c r="D1113" s="65"/>
      <c r="E1113" s="64"/>
      <c r="F1113" s="7"/>
      <c r="G1113" s="7"/>
      <c r="H1113" s="7"/>
      <c r="I1113" s="6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</row>
    <row r="1114" spans="2:23" x14ac:dyDescent="0.2">
      <c r="B1114" s="66">
        <f t="shared" si="17"/>
        <v>46</v>
      </c>
      <c r="C1114" t="str">
        <f>IF(E1092="","","Timer=" &amp; IF(VLOOKUP(B1092,'INI DATA'!$C$3:$AF$100,4,FALSE)="","",VLOOKUP(B1092,'INI DATA'!$C$3:$AF$100,4,FALSE)))</f>
        <v/>
      </c>
      <c r="D1114" s="65"/>
      <c r="E1114" s="64"/>
      <c r="F1114" s="7"/>
      <c r="G1114" s="7"/>
      <c r="H1114" s="7"/>
      <c r="I1114" s="6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</row>
    <row r="1115" spans="2:23" x14ac:dyDescent="0.2">
      <c r="B1115" s="66">
        <f t="shared" si="17"/>
        <v>46</v>
      </c>
      <c r="C1115" t="str">
        <f>IF(E1092="","","PurgeDays=" &amp; IF(VLOOKUP(B1092,'INI DATA'!$C$3:$AD$100,7,FALSE)&lt;&gt;"",VLOOKUP(B1092,'INI DATA'!$C$3:$AD$100,26,FALSE),""))</f>
        <v/>
      </c>
      <c r="D1115" s="65"/>
      <c r="E1115" s="64"/>
      <c r="F1115" s="7"/>
      <c r="G1115" s="7"/>
      <c r="H1115" s="7"/>
      <c r="I1115" s="6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</row>
    <row r="1116" spans="2:23" x14ac:dyDescent="0.2">
      <c r="B1116" s="66">
        <f t="shared" si="17"/>
        <v>47</v>
      </c>
      <c r="C1116" t="str">
        <f>IF(E1116="","","[DBTable" &amp; VLOOKUP(B1116,'INI DATA'!$C$3:$AF$99,1,FALSE) &amp; "]")</f>
        <v/>
      </c>
      <c r="D1116" s="65"/>
      <c r="E1116" s="64" t="str">
        <f>IF(VLOOKUP(B1116,'INI DATA'!$C$3:$AD$100,5,FALSE)="","","used")</f>
        <v/>
      </c>
      <c r="F1116" s="7"/>
      <c r="G1116" s="7"/>
      <c r="H1116" s="7"/>
      <c r="I1116" s="6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</row>
    <row r="1117" spans="2:23" x14ac:dyDescent="0.2">
      <c r="B1117" s="66">
        <f t="shared" si="17"/>
        <v>47</v>
      </c>
      <c r="C1117" t="str">
        <f>IF(E1116="","","Name=" &amp; IF(VLOOKUP(B1116,'INI DATA'!$C$3:$AD$100,5,FALSE)="","",VLOOKUP(B1116,'INI DATA'!$C$3:$AD$100,2,FALSE)&amp;"-"&amp;VLOOKUP(B1116,'INI DATA'!$C$3:$AD$100,5,FALSE)))</f>
        <v/>
      </c>
      <c r="D1117" s="65"/>
      <c r="E1117" s="64"/>
      <c r="F1117" s="7"/>
      <c r="G1117" s="7"/>
      <c r="H1117" s="7"/>
      <c r="I1117" s="6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</row>
    <row r="1118" spans="2:23" x14ac:dyDescent="0.2">
      <c r="B1118" s="66">
        <f t="shared" si="17"/>
        <v>47</v>
      </c>
      <c r="C1118" t="str">
        <f>IF(E1116="","","Data1=" &amp; IF(VLOOKUP(B1116,'INI DATA'!$C$3:$AD$100,6,FALSE)="",0,VLOOKUP(B1116,'INI DATA'!$C$3:$AD$100,6,FALSE)))</f>
        <v/>
      </c>
      <c r="D1118" s="65"/>
      <c r="E1118" s="64"/>
      <c r="F1118" s="7"/>
      <c r="G1118" s="7"/>
      <c r="H1118" s="7"/>
      <c r="I1118" s="6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</row>
    <row r="1119" spans="2:23" x14ac:dyDescent="0.2">
      <c r="B1119" s="66">
        <f t="shared" si="17"/>
        <v>47</v>
      </c>
      <c r="C1119" t="str">
        <f>IF(E1116="","","Data1Label="&amp; IF(VLOOKUP(B1116,'INI DATA'!$C$3:$AD$100,7,FALSE)&lt;&gt;"","""" &amp; VLOOKUP(B1116,'INI DATA'!$C$3:$AD$100,7,FALSE)&amp;"""",""))</f>
        <v/>
      </c>
      <c r="D1119" s="65"/>
      <c r="E1119" s="64"/>
      <c r="F1119" s="7"/>
      <c r="G1119" s="7"/>
      <c r="H1119" s="7"/>
      <c r="I1119" s="6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</row>
    <row r="1120" spans="2:23" x14ac:dyDescent="0.2">
      <c r="B1120" s="66">
        <f t="shared" si="17"/>
        <v>47</v>
      </c>
      <c r="C1120" t="str">
        <f>IF(E1116="","","Data2=" &amp; IF(VLOOKUP(B1116,'INI DATA'!$C$3:$AD$100,8,FALSE)="","",VLOOKUP(B1116,'INI DATA'!$C$3:$AD$100,8,FALSE)))</f>
        <v/>
      </c>
      <c r="D1120" s="65"/>
      <c r="E1120" s="64"/>
      <c r="F1120" s="7"/>
      <c r="G1120" s="7"/>
      <c r="H1120" s="7"/>
      <c r="I1120" s="6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</row>
    <row r="1121" spans="2:23" x14ac:dyDescent="0.2">
      <c r="B1121" s="66">
        <f t="shared" si="17"/>
        <v>47</v>
      </c>
      <c r="C1121" t="str">
        <f>IF(E1116="","","Data2Label="&amp; IF(VLOOKUP(B1116,'INI DATA'!$C$3:$AD$100,9,FALSE)&lt;&gt;"","""" &amp; VLOOKUP(B1116,'INI DATA'!$C$3:$AD$100,9,FALSE)&amp;"""",""))</f>
        <v/>
      </c>
      <c r="D1121" s="65"/>
      <c r="E1121" s="64"/>
      <c r="F1121" s="7"/>
      <c r="G1121" s="7"/>
      <c r="H1121" s="7"/>
      <c r="I1121" s="6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</row>
    <row r="1122" spans="2:23" x14ac:dyDescent="0.2">
      <c r="B1122" s="66">
        <f t="shared" si="17"/>
        <v>47</v>
      </c>
      <c r="C1122" t="str">
        <f>IF(E1116="","","Data3=" &amp; IF(VLOOKUP(B1116,'INI DATA'!$C$3:$AD$100,10,FALSE)="","",VLOOKUP(B1116,'INI DATA'!$C$3:$AD$100,10,FALSE)))</f>
        <v/>
      </c>
      <c r="D1122" s="65"/>
      <c r="E1122" s="64"/>
      <c r="F1122" s="7"/>
      <c r="G1122" s="7"/>
      <c r="H1122" s="7"/>
      <c r="I1122" s="6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</row>
    <row r="1123" spans="2:23" x14ac:dyDescent="0.2">
      <c r="B1123" s="66">
        <f t="shared" si="17"/>
        <v>47</v>
      </c>
      <c r="C1123" t="str">
        <f>IF(E1116="","","Data3Label="&amp; IF(VLOOKUP(B1116,'INI DATA'!$C$3:$AD$100,11,FALSE)&lt;&gt;"","""" &amp; VLOOKUP(B1116,'INI DATA'!$C$3:$AD$100,11,FALSE)&amp;"""",""))</f>
        <v/>
      </c>
      <c r="D1123" s="65"/>
      <c r="E1123" s="64"/>
      <c r="F1123" s="7"/>
      <c r="G1123" s="7"/>
      <c r="H1123" s="7"/>
      <c r="I1123" s="6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</row>
    <row r="1124" spans="2:23" x14ac:dyDescent="0.2">
      <c r="B1124" s="66">
        <f t="shared" si="17"/>
        <v>47</v>
      </c>
      <c r="C1124" t="str">
        <f>IF(E1116="","","Data4=" &amp; IF(VLOOKUP(B1116,'INI DATA'!$C$3:$AD$100,12,FALSE)="","",VLOOKUP(B1116,'INI DATA'!$C$3:$AD$100,12,FALSE)))</f>
        <v/>
      </c>
      <c r="D1124" s="65"/>
      <c r="E1124" s="64"/>
      <c r="F1124" s="7"/>
      <c r="G1124" s="7"/>
      <c r="H1124" s="7"/>
      <c r="I1124" s="6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</row>
    <row r="1125" spans="2:23" x14ac:dyDescent="0.2">
      <c r="B1125" s="66">
        <f t="shared" si="17"/>
        <v>47</v>
      </c>
      <c r="C1125" t="str">
        <f>IF(E1116="","","Data4Label="&amp; IF(VLOOKUP(B1116,'INI DATA'!$C$3:$AD$100,13,FALSE)&lt;&gt;"","""" &amp; VLOOKUP(B1116,'INI DATA'!$C$3:$AD$100,13,FALSE)&amp;"""",""))</f>
        <v/>
      </c>
      <c r="D1125" s="65"/>
      <c r="E1125" s="64"/>
      <c r="F1125" s="7"/>
      <c r="G1125" s="7"/>
      <c r="H1125" s="7"/>
      <c r="I1125" s="6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</row>
    <row r="1126" spans="2:23" x14ac:dyDescent="0.2">
      <c r="B1126" s="66">
        <f t="shared" si="17"/>
        <v>47</v>
      </c>
      <c r="C1126" t="str">
        <f>IF(E1116="","","Data5=" &amp; IF(VLOOKUP(B1116,'INI DATA'!$C$3:$AD$100,14,FALSE)="","",VLOOKUP(B1116,'INI DATA'!$C$3:$AD$100,14,FALSE)))</f>
        <v/>
      </c>
      <c r="D1126" s="65"/>
      <c r="E1126" s="64"/>
      <c r="F1126" s="7"/>
      <c r="G1126" s="7"/>
      <c r="H1126" s="7"/>
      <c r="I1126" s="6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</row>
    <row r="1127" spans="2:23" x14ac:dyDescent="0.2">
      <c r="B1127" s="66">
        <f t="shared" si="17"/>
        <v>47</v>
      </c>
      <c r="C1127" t="str">
        <f>IF(E1116="","","Data5Label="&amp; IF(VLOOKUP(B1116,'INI DATA'!$C$3:$AD$100,15,FALSE)&lt;&gt;"","""" &amp; VLOOKUP(B1116,'INI DATA'!$C$3:$AD$100,15,FALSE)&amp;"""",""))</f>
        <v/>
      </c>
      <c r="D1127" s="65"/>
      <c r="E1127" s="64"/>
      <c r="F1127" s="7"/>
      <c r="G1127" s="7"/>
      <c r="H1127" s="7"/>
      <c r="I1127" s="6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</row>
    <row r="1128" spans="2:23" x14ac:dyDescent="0.2">
      <c r="B1128" s="66">
        <f t="shared" si="17"/>
        <v>47</v>
      </c>
      <c r="C1128" t="str">
        <f>IF(E1116="","","Data6=" &amp; IF(VLOOKUP(B1116,'INI DATA'!$C$3:$AD$100,16,FALSE)="","",VLOOKUP(B1116,'INI DATA'!$C$3:$AD$100,16,FALSE)))</f>
        <v/>
      </c>
      <c r="D1128" s="65"/>
      <c r="E1128" s="64"/>
      <c r="F1128" s="7"/>
      <c r="G1128" s="7"/>
      <c r="H1128" s="7"/>
      <c r="I1128" s="6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</row>
    <row r="1129" spans="2:23" x14ac:dyDescent="0.2">
      <c r="B1129" s="66">
        <f t="shared" si="17"/>
        <v>47</v>
      </c>
      <c r="C1129" t="str">
        <f>IF(E1116="","","Data6Label="&amp; IF(VLOOKUP(B1116,'INI DATA'!$C$3:$AD$100,17,FALSE)&lt;&gt;"","""" &amp; VLOOKUP(B1116,'INI DATA'!$C$3:$AD$100,17,FALSE)&amp;"""",""))</f>
        <v/>
      </c>
      <c r="D1129" s="65"/>
      <c r="E1129" s="64"/>
      <c r="F1129" s="7"/>
      <c r="G1129" s="7"/>
      <c r="H1129" s="7"/>
      <c r="I1129" s="6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</row>
    <row r="1130" spans="2:23" x14ac:dyDescent="0.2">
      <c r="B1130" s="66">
        <f t="shared" si="17"/>
        <v>47</v>
      </c>
      <c r="C1130" t="str">
        <f>IF(E1116="","","Data7=" &amp; IF(VLOOKUP(B1118,'INI DATA'!$C$3:$AD$100,18,FALSE)="","",VLOOKUP(B1118,'INI DATA'!$C$3:$AD$100,18,FALSE)))</f>
        <v/>
      </c>
      <c r="D1130" s="65"/>
      <c r="E1130" s="64"/>
      <c r="F1130" s="7"/>
      <c r="G1130" s="7"/>
      <c r="H1130" s="7"/>
      <c r="I1130" s="6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</row>
    <row r="1131" spans="2:23" x14ac:dyDescent="0.2">
      <c r="B1131" s="66">
        <f t="shared" si="17"/>
        <v>47</v>
      </c>
      <c r="C1131" t="str">
        <f>IF(E1116="","","Data7Label="&amp; IF(VLOOKUP(B1116,'INI DATA'!$C$3:$AD$100,19,FALSE)&lt;&gt;"","""" &amp; VLOOKUP(B1116,'INI DATA'!$C$3:$AD$100,19,FALSE)&amp;"""",""))</f>
        <v/>
      </c>
      <c r="D1131" s="65"/>
      <c r="E1131" s="64"/>
      <c r="F1131" s="7"/>
      <c r="G1131" s="7"/>
      <c r="H1131" s="7"/>
      <c r="I1131" s="6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</row>
    <row r="1132" spans="2:23" x14ac:dyDescent="0.2">
      <c r="B1132" s="66">
        <f t="shared" si="17"/>
        <v>47</v>
      </c>
      <c r="C1132" t="str">
        <f>IF(E1116="","","Data8=" &amp; IF(VLOOKUP(B1118,'INI DATA'!$C$3:$AD$100,20,FALSE)="","",VLOOKUP(B1118,'INI DATA'!$C$3:$AD$100,20,FALSE)))</f>
        <v/>
      </c>
      <c r="D1132" s="65"/>
      <c r="E1132" s="64"/>
      <c r="F1132" s="7"/>
      <c r="G1132" s="7"/>
      <c r="H1132" s="7"/>
      <c r="I1132" s="6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</row>
    <row r="1133" spans="2:23" x14ac:dyDescent="0.2">
      <c r="B1133" s="66">
        <f t="shared" si="17"/>
        <v>47</v>
      </c>
      <c r="C1133" t="str">
        <f>IF(E1116="","","Data8Label="&amp; IF(VLOOKUP(B1116,'INI DATA'!$C$3:$AD$100,21,FALSE)&lt;&gt;"","""" &amp; VLOOKUP(B1116,'INI DATA'!$C$3:$AD$100,21,FALSE)&amp;"""",""))</f>
        <v/>
      </c>
      <c r="D1133" s="65"/>
      <c r="E1133" s="64"/>
      <c r="F1133" s="7"/>
      <c r="G1133" s="7"/>
      <c r="H1133" s="7"/>
      <c r="I1133" s="6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</row>
    <row r="1134" spans="2:23" x14ac:dyDescent="0.2">
      <c r="B1134" s="66">
        <f t="shared" si="17"/>
        <v>47</v>
      </c>
      <c r="C1134" t="str">
        <f>IF(E1116="","","Data9=" &amp; IF(VLOOKUP(B1118,'INI DATA'!$C$3:$AD$100,22,FALSE)="","",VLOOKUP(B1118,'INI DATA'!$C$3:$AD$100,22,FALSE)))</f>
        <v/>
      </c>
      <c r="D1134" s="65"/>
      <c r="E1134" s="64"/>
      <c r="F1134" s="7"/>
      <c r="G1134" s="7"/>
      <c r="H1134" s="7"/>
      <c r="I1134" s="6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</row>
    <row r="1135" spans="2:23" x14ac:dyDescent="0.2">
      <c r="B1135" s="66">
        <f t="shared" si="17"/>
        <v>47</v>
      </c>
      <c r="C1135" t="str">
        <f>IF(E1116="","","Data9Label="&amp; IF(VLOOKUP(B1116,'INI DATA'!$C$3:$AD$100,23,FALSE)&lt;&gt;"","""" &amp; VLOOKUP(B1116,'INI DATA'!$C$3:$AD$100,23,FALSE)&amp;"""",""))</f>
        <v/>
      </c>
      <c r="D1135" s="65"/>
      <c r="E1135" s="64"/>
      <c r="F1135" s="7"/>
      <c r="G1135" s="7"/>
      <c r="H1135" s="7"/>
      <c r="I1135" s="6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</row>
    <row r="1136" spans="2:23" x14ac:dyDescent="0.2">
      <c r="B1136" s="66">
        <f t="shared" si="17"/>
        <v>47</v>
      </c>
      <c r="C1136" t="str">
        <f>IF(E1116="","","Data10=" &amp; IF(VLOOKUP(B1118,'INI DATA'!$C$3:$AD$100,24,FALSE)="","",VLOOKUP(B1118,'INI DATA'!$C$3:$AD$100,24,FALSE)))</f>
        <v/>
      </c>
      <c r="D1136" s="65"/>
      <c r="E1136" s="64"/>
      <c r="F1136" s="7"/>
      <c r="G1136" s="7"/>
      <c r="H1136" s="7"/>
      <c r="I1136" s="6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</row>
    <row r="1137" spans="2:23" x14ac:dyDescent="0.2">
      <c r="B1137" s="66">
        <f t="shared" si="17"/>
        <v>47</v>
      </c>
      <c r="C1137" t="str">
        <f>IF(E1116="","","Data10Label="&amp; IF(VLOOKUP(B1116,'INI DATA'!$C$3:$AD$100,25,FALSE)&lt;&gt;"","""" &amp; VLOOKUP(B1116,'INI DATA'!$C$3:$AD$100,25,FALSE)&amp;"""",""))</f>
        <v/>
      </c>
      <c r="D1137" s="65"/>
      <c r="E1137" s="64"/>
      <c r="F1137" s="7"/>
      <c r="G1137" s="7"/>
      <c r="H1137" s="7"/>
      <c r="I1137" s="6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</row>
    <row r="1138" spans="2:23" x14ac:dyDescent="0.2">
      <c r="B1138" s="66">
        <f t="shared" si="17"/>
        <v>47</v>
      </c>
      <c r="C1138" t="str">
        <f>IF(E1116="","","Timer=" &amp; IF(VLOOKUP(B1116,'INI DATA'!$C$3:$AF$100,4,FALSE)="","",VLOOKUP(B1116,'INI DATA'!$C$3:$AF$100,4,FALSE)))</f>
        <v/>
      </c>
      <c r="D1138" s="65"/>
      <c r="E1138" s="64"/>
      <c r="F1138" s="7"/>
      <c r="G1138" s="7"/>
      <c r="H1138" s="7"/>
      <c r="I1138" s="6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</row>
    <row r="1139" spans="2:23" x14ac:dyDescent="0.2">
      <c r="B1139" s="66">
        <f t="shared" ref="B1139:B1202" si="18">IF((ROW()/24)&lt;&gt;ROUND(ROW()/24,0),ROUND(ROW()/24,0),ROW()/24)</f>
        <v>47</v>
      </c>
      <c r="C1139" t="str">
        <f>IF(E1116="","","PurgeDays=" &amp; IF(VLOOKUP(B1116,'INI DATA'!$C$3:$AD$100,7,FALSE)&lt;&gt;"",VLOOKUP(B1116,'INI DATA'!$C$3:$AD$100,26,FALSE),""))</f>
        <v/>
      </c>
      <c r="D1139" s="65"/>
      <c r="E1139" s="64"/>
      <c r="F1139" s="7"/>
      <c r="G1139" s="7"/>
      <c r="H1139" s="7"/>
      <c r="I1139" s="6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</row>
    <row r="1140" spans="2:23" x14ac:dyDescent="0.2">
      <c r="B1140" s="66">
        <f t="shared" si="18"/>
        <v>48</v>
      </c>
      <c r="C1140" t="str">
        <f>IF(E1140="","","[DBTable" &amp; VLOOKUP(B1140,'INI DATA'!$C$3:$AF$99,1,FALSE) &amp; "]")</f>
        <v/>
      </c>
      <c r="D1140" s="65"/>
      <c r="E1140" s="64" t="str">
        <f>IF(VLOOKUP(B1140,'INI DATA'!$C$3:$AD$100,5,FALSE)="","","used")</f>
        <v/>
      </c>
      <c r="F1140" s="7"/>
      <c r="G1140" s="7"/>
      <c r="H1140" s="7"/>
      <c r="I1140" s="6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</row>
    <row r="1141" spans="2:23" x14ac:dyDescent="0.2">
      <c r="B1141" s="66">
        <f t="shared" si="18"/>
        <v>48</v>
      </c>
      <c r="C1141" t="str">
        <f>IF(E1140="","","Name=" &amp; IF(VLOOKUP(B1140,'INI DATA'!$C$3:$AD$100,5,FALSE)="","",VLOOKUP(B1140,'INI DATA'!$C$3:$AD$100,2,FALSE)&amp;"-"&amp;VLOOKUP(B1140,'INI DATA'!$C$3:$AD$100,5,FALSE)))</f>
        <v/>
      </c>
      <c r="D1141" s="65"/>
      <c r="E1141" s="64"/>
      <c r="F1141" s="7"/>
      <c r="G1141" s="7"/>
      <c r="H1141" s="7"/>
      <c r="I1141" s="6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</row>
    <row r="1142" spans="2:23" x14ac:dyDescent="0.2">
      <c r="B1142" s="66">
        <f t="shared" si="18"/>
        <v>48</v>
      </c>
      <c r="C1142" t="str">
        <f>IF(E1140="","","Data1=" &amp; IF(VLOOKUP(B1140,'INI DATA'!$C$3:$AD$100,6,FALSE)="",0,VLOOKUP(B1140,'INI DATA'!$C$3:$AD$100,6,FALSE)))</f>
        <v/>
      </c>
      <c r="D1142" s="65"/>
      <c r="E1142" s="64"/>
      <c r="F1142" s="7"/>
      <c r="G1142" s="7"/>
      <c r="H1142" s="7"/>
      <c r="I1142" s="6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</row>
    <row r="1143" spans="2:23" x14ac:dyDescent="0.2">
      <c r="B1143" s="66">
        <f t="shared" si="18"/>
        <v>48</v>
      </c>
      <c r="C1143" t="str">
        <f>IF(E1140="","","Data1Label="&amp; IF(VLOOKUP(B1140,'INI DATA'!$C$3:$AD$100,7,FALSE)&lt;&gt;"","""" &amp; VLOOKUP(B1140,'INI DATA'!$C$3:$AD$100,7,FALSE)&amp;"""",""))</f>
        <v/>
      </c>
      <c r="D1143" s="65"/>
      <c r="E1143" s="64"/>
      <c r="F1143" s="7"/>
      <c r="G1143" s="7"/>
      <c r="H1143" s="7"/>
      <c r="I1143" s="6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</row>
    <row r="1144" spans="2:23" x14ac:dyDescent="0.2">
      <c r="B1144" s="66">
        <f t="shared" si="18"/>
        <v>48</v>
      </c>
      <c r="C1144" t="str">
        <f>IF(E1140="","","Data2=" &amp; IF(VLOOKUP(B1140,'INI DATA'!$C$3:$AD$100,8,FALSE)="","",VLOOKUP(B1140,'INI DATA'!$C$3:$AD$100,8,FALSE)))</f>
        <v/>
      </c>
      <c r="D1144" s="65"/>
      <c r="E1144" s="64"/>
      <c r="F1144" s="7"/>
      <c r="G1144" s="7"/>
      <c r="H1144" s="7"/>
      <c r="I1144" s="6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</row>
    <row r="1145" spans="2:23" x14ac:dyDescent="0.2">
      <c r="B1145" s="66">
        <f t="shared" si="18"/>
        <v>48</v>
      </c>
      <c r="C1145" t="str">
        <f>IF(E1140="","","Data2Label="&amp; IF(VLOOKUP(B1140,'INI DATA'!$C$3:$AD$100,9,FALSE)&lt;&gt;"","""" &amp; VLOOKUP(B1140,'INI DATA'!$C$3:$AD$100,9,FALSE)&amp;"""",""))</f>
        <v/>
      </c>
      <c r="D1145" s="65"/>
      <c r="E1145" s="64"/>
      <c r="F1145" s="7"/>
      <c r="G1145" s="7"/>
      <c r="H1145" s="7"/>
      <c r="I1145" s="6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</row>
    <row r="1146" spans="2:23" x14ac:dyDescent="0.2">
      <c r="B1146" s="66">
        <f t="shared" si="18"/>
        <v>48</v>
      </c>
      <c r="C1146" t="str">
        <f>IF(E1140="","","Data3=" &amp; IF(VLOOKUP(B1140,'INI DATA'!$C$3:$AD$100,10,FALSE)="","",VLOOKUP(B1140,'INI DATA'!$C$3:$AD$100,10,FALSE)))</f>
        <v/>
      </c>
      <c r="D1146" s="65"/>
      <c r="E1146" s="64"/>
      <c r="F1146" s="7"/>
      <c r="G1146" s="7"/>
      <c r="H1146" s="7"/>
      <c r="I1146" s="6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</row>
    <row r="1147" spans="2:23" x14ac:dyDescent="0.2">
      <c r="B1147" s="66">
        <f t="shared" si="18"/>
        <v>48</v>
      </c>
      <c r="C1147" t="str">
        <f>IF(E1140="","","Data3Label="&amp; IF(VLOOKUP(B1140,'INI DATA'!$C$3:$AD$100,11,FALSE)&lt;&gt;"","""" &amp; VLOOKUP(B1140,'INI DATA'!$C$3:$AD$100,11,FALSE)&amp;"""",""))</f>
        <v/>
      </c>
      <c r="D1147" s="65"/>
      <c r="E1147" s="64"/>
      <c r="F1147" s="7"/>
      <c r="G1147" s="7"/>
      <c r="H1147" s="7"/>
      <c r="I1147" s="6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</row>
    <row r="1148" spans="2:23" x14ac:dyDescent="0.2">
      <c r="B1148" s="66">
        <f t="shared" si="18"/>
        <v>48</v>
      </c>
      <c r="C1148" t="str">
        <f>IF(E1140="","","Data4=" &amp; IF(VLOOKUP(B1140,'INI DATA'!$C$3:$AD$100,12,FALSE)="","",VLOOKUP(B1140,'INI DATA'!$C$3:$AD$100,12,FALSE)))</f>
        <v/>
      </c>
      <c r="D1148" s="65"/>
      <c r="E1148" s="64"/>
      <c r="F1148" s="7"/>
      <c r="G1148" s="7"/>
      <c r="H1148" s="7"/>
      <c r="I1148" s="6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</row>
    <row r="1149" spans="2:23" x14ac:dyDescent="0.2">
      <c r="B1149" s="66">
        <f t="shared" si="18"/>
        <v>48</v>
      </c>
      <c r="C1149" t="str">
        <f>IF(E1140="","","Data4Label="&amp; IF(VLOOKUP(B1140,'INI DATA'!$C$3:$AD$100,13,FALSE)&lt;&gt;"","""" &amp; VLOOKUP(B1140,'INI DATA'!$C$3:$AD$100,13,FALSE)&amp;"""",""))</f>
        <v/>
      </c>
      <c r="D1149" s="65"/>
      <c r="E1149" s="64"/>
      <c r="F1149" s="7"/>
      <c r="G1149" s="7"/>
      <c r="H1149" s="7"/>
      <c r="I1149" s="6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</row>
    <row r="1150" spans="2:23" x14ac:dyDescent="0.2">
      <c r="B1150" s="66">
        <f t="shared" si="18"/>
        <v>48</v>
      </c>
      <c r="C1150" t="str">
        <f>IF(E1140="","","Data5=" &amp; IF(VLOOKUP(B1140,'INI DATA'!$C$3:$AD$100,14,FALSE)="","",VLOOKUP(B1140,'INI DATA'!$C$3:$AD$100,14,FALSE)))</f>
        <v/>
      </c>
      <c r="D1150" s="65"/>
      <c r="E1150" s="64"/>
      <c r="F1150" s="7"/>
      <c r="G1150" s="7"/>
      <c r="H1150" s="7"/>
      <c r="I1150" s="6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</row>
    <row r="1151" spans="2:23" x14ac:dyDescent="0.2">
      <c r="B1151" s="66">
        <f t="shared" si="18"/>
        <v>48</v>
      </c>
      <c r="C1151" t="str">
        <f>IF(E1140="","","Data5Label="&amp; IF(VLOOKUP(B1140,'INI DATA'!$C$3:$AD$100,15,FALSE)&lt;&gt;"","""" &amp; VLOOKUP(B1140,'INI DATA'!$C$3:$AD$100,15,FALSE)&amp;"""",""))</f>
        <v/>
      </c>
      <c r="D1151" s="65"/>
      <c r="E1151" s="64"/>
      <c r="F1151" s="7"/>
      <c r="G1151" s="7"/>
      <c r="H1151" s="7"/>
      <c r="I1151" s="6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</row>
    <row r="1152" spans="2:23" x14ac:dyDescent="0.2">
      <c r="B1152" s="66">
        <f t="shared" si="18"/>
        <v>48</v>
      </c>
      <c r="C1152" t="str">
        <f>IF(E1140="","","Data6=" &amp; IF(VLOOKUP(B1140,'INI DATA'!$C$3:$AD$100,16,FALSE)="","",VLOOKUP(B1140,'INI DATA'!$C$3:$AD$100,16,FALSE)))</f>
        <v/>
      </c>
      <c r="D1152" s="65"/>
      <c r="E1152" s="64"/>
      <c r="F1152" s="7"/>
      <c r="G1152" s="7"/>
      <c r="H1152" s="7"/>
      <c r="I1152" s="6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</row>
    <row r="1153" spans="2:23" x14ac:dyDescent="0.2">
      <c r="B1153" s="66">
        <f t="shared" si="18"/>
        <v>48</v>
      </c>
      <c r="C1153" t="str">
        <f>IF(E1140="","","Data6Label="&amp; IF(VLOOKUP(B1140,'INI DATA'!$C$3:$AD$100,17,FALSE)&lt;&gt;"","""" &amp; VLOOKUP(B1140,'INI DATA'!$C$3:$AD$100,17,FALSE)&amp;"""",""))</f>
        <v/>
      </c>
      <c r="D1153" s="65"/>
      <c r="E1153" s="64"/>
      <c r="F1153" s="7"/>
      <c r="G1153" s="7"/>
      <c r="H1153" s="7"/>
      <c r="I1153" s="6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</row>
    <row r="1154" spans="2:23" x14ac:dyDescent="0.2">
      <c r="B1154" s="66">
        <f t="shared" si="18"/>
        <v>48</v>
      </c>
      <c r="C1154" t="str">
        <f>IF(E1140="","","Data7=" &amp; IF(VLOOKUP(B1142,'INI DATA'!$C$3:$AD$100,18,FALSE)="","",VLOOKUP(B1142,'INI DATA'!$C$3:$AD$100,18,FALSE)))</f>
        <v/>
      </c>
      <c r="D1154" s="65"/>
      <c r="E1154" s="64"/>
      <c r="F1154" s="7"/>
      <c r="G1154" s="7"/>
      <c r="H1154" s="7"/>
      <c r="I1154" s="6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</row>
    <row r="1155" spans="2:23" x14ac:dyDescent="0.2">
      <c r="B1155" s="66">
        <f t="shared" si="18"/>
        <v>48</v>
      </c>
      <c r="C1155" t="str">
        <f>IF(E1140="","","Data7Label="&amp; IF(VLOOKUP(B1140,'INI DATA'!$C$3:$AD$100,19,FALSE)&lt;&gt;"","""" &amp; VLOOKUP(B1140,'INI DATA'!$C$3:$AD$100,19,FALSE)&amp;"""",""))</f>
        <v/>
      </c>
      <c r="D1155" s="65"/>
      <c r="E1155" s="64"/>
      <c r="F1155" s="7"/>
      <c r="G1155" s="7"/>
      <c r="H1155" s="7"/>
      <c r="I1155" s="6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</row>
    <row r="1156" spans="2:23" x14ac:dyDescent="0.2">
      <c r="B1156" s="66">
        <f t="shared" si="18"/>
        <v>48</v>
      </c>
      <c r="C1156" t="str">
        <f>IF(E1140="","","Data8=" &amp; IF(VLOOKUP(B1142,'INI DATA'!$C$3:$AD$100,20,FALSE)="","",VLOOKUP(B1142,'INI DATA'!$C$3:$AD$100,20,FALSE)))</f>
        <v/>
      </c>
      <c r="D1156" s="65"/>
      <c r="E1156" s="64"/>
      <c r="F1156" s="7"/>
      <c r="G1156" s="7"/>
      <c r="H1156" s="7"/>
      <c r="I1156" s="6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</row>
    <row r="1157" spans="2:23" x14ac:dyDescent="0.2">
      <c r="B1157" s="66">
        <f t="shared" si="18"/>
        <v>48</v>
      </c>
      <c r="C1157" t="str">
        <f>IF(E1140="","","Data8Label="&amp; IF(VLOOKUP(B1140,'INI DATA'!$C$3:$AD$100,21,FALSE)&lt;&gt;"","""" &amp; VLOOKUP(B1140,'INI DATA'!$C$3:$AD$100,21,FALSE)&amp;"""",""))</f>
        <v/>
      </c>
      <c r="D1157" s="65"/>
      <c r="E1157" s="64"/>
      <c r="F1157" s="7"/>
      <c r="G1157" s="7"/>
      <c r="H1157" s="7"/>
      <c r="I1157" s="6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</row>
    <row r="1158" spans="2:23" x14ac:dyDescent="0.2">
      <c r="B1158" s="66">
        <f t="shared" si="18"/>
        <v>48</v>
      </c>
      <c r="C1158" t="str">
        <f>IF(E1140="","","Data9=" &amp; IF(VLOOKUP(B1142,'INI DATA'!$C$3:$AD$100,22,FALSE)="","",VLOOKUP(B1142,'INI DATA'!$C$3:$AD$100,22,FALSE)))</f>
        <v/>
      </c>
      <c r="D1158" s="65"/>
      <c r="E1158" s="64"/>
      <c r="F1158" s="7"/>
      <c r="G1158" s="7"/>
      <c r="H1158" s="7"/>
      <c r="I1158" s="6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</row>
    <row r="1159" spans="2:23" x14ac:dyDescent="0.2">
      <c r="B1159" s="66">
        <f t="shared" si="18"/>
        <v>48</v>
      </c>
      <c r="C1159" t="str">
        <f>IF(E1140="","","Data9Label="&amp; IF(VLOOKUP(B1140,'INI DATA'!$C$3:$AD$100,23,FALSE)&lt;&gt;"","""" &amp; VLOOKUP(B1140,'INI DATA'!$C$3:$AD$100,23,FALSE)&amp;"""",""))</f>
        <v/>
      </c>
      <c r="D1159" s="65"/>
      <c r="E1159" s="64"/>
      <c r="F1159" s="7"/>
      <c r="G1159" s="7"/>
      <c r="H1159" s="7"/>
      <c r="I1159" s="6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</row>
    <row r="1160" spans="2:23" x14ac:dyDescent="0.2">
      <c r="B1160" s="66">
        <f t="shared" si="18"/>
        <v>48</v>
      </c>
      <c r="C1160" t="str">
        <f>IF(E1140="","","Data10=" &amp; IF(VLOOKUP(B1142,'INI DATA'!$C$3:$AD$100,24,FALSE)="","",VLOOKUP(B1142,'INI DATA'!$C$3:$AD$100,24,FALSE)))</f>
        <v/>
      </c>
      <c r="D1160" s="65"/>
      <c r="E1160" s="64"/>
      <c r="F1160" s="7"/>
      <c r="G1160" s="7"/>
      <c r="H1160" s="7"/>
      <c r="I1160" s="6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</row>
    <row r="1161" spans="2:23" x14ac:dyDescent="0.2">
      <c r="B1161" s="66">
        <f t="shared" si="18"/>
        <v>48</v>
      </c>
      <c r="C1161" t="str">
        <f>IF(E1140="","","Data10Label="&amp; IF(VLOOKUP(B1140,'INI DATA'!$C$3:$AD$100,25,FALSE)&lt;&gt;"","""" &amp; VLOOKUP(B1140,'INI DATA'!$C$3:$AD$100,25,FALSE)&amp;"""",""))</f>
        <v/>
      </c>
      <c r="D1161" s="65"/>
      <c r="E1161" s="64"/>
      <c r="F1161" s="7"/>
      <c r="G1161" s="7"/>
      <c r="H1161" s="7"/>
      <c r="I1161" s="6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</row>
    <row r="1162" spans="2:23" x14ac:dyDescent="0.2">
      <c r="B1162" s="66">
        <f t="shared" si="18"/>
        <v>48</v>
      </c>
      <c r="C1162" t="str">
        <f>IF(E1140="","","Timer=" &amp; IF(VLOOKUP(B1140,'INI DATA'!$C$3:$AF$100,4,FALSE)="","",VLOOKUP(B1140,'INI DATA'!$C$3:$AF$100,4,FALSE)))</f>
        <v/>
      </c>
      <c r="D1162" s="65"/>
      <c r="E1162" s="64"/>
      <c r="F1162" s="7"/>
      <c r="G1162" s="7"/>
      <c r="H1162" s="7"/>
      <c r="I1162" s="6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</row>
    <row r="1163" spans="2:23" x14ac:dyDescent="0.2">
      <c r="B1163" s="66">
        <f t="shared" si="18"/>
        <v>48</v>
      </c>
      <c r="C1163" t="str">
        <f>IF(E1140="","","PurgeDays=" &amp; IF(VLOOKUP(B1140,'INI DATA'!$C$3:$AD$100,7,FALSE)&lt;&gt;"",VLOOKUP(B1140,'INI DATA'!$C$3:$AD$100,26,FALSE),""))</f>
        <v/>
      </c>
      <c r="D1163" s="65"/>
      <c r="E1163" s="64"/>
      <c r="F1163" s="7"/>
      <c r="G1163" s="7"/>
      <c r="H1163" s="7"/>
      <c r="I1163" s="6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</row>
    <row r="1164" spans="2:23" x14ac:dyDescent="0.2">
      <c r="B1164" s="66">
        <f t="shared" si="18"/>
        <v>49</v>
      </c>
      <c r="C1164" t="str">
        <f>IF(E1164="","","[DBTable" &amp; VLOOKUP(B1164,'INI DATA'!$C$3:$AF$99,1,FALSE) &amp; "]")</f>
        <v/>
      </c>
      <c r="D1164" s="65"/>
      <c r="E1164" s="64" t="str">
        <f>IF(VLOOKUP(B1164,'INI DATA'!$C$3:$AD$100,5,FALSE)="","","used")</f>
        <v/>
      </c>
      <c r="F1164" s="7"/>
      <c r="G1164" s="7"/>
      <c r="H1164" s="7"/>
      <c r="I1164" s="6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</row>
    <row r="1165" spans="2:23" x14ac:dyDescent="0.2">
      <c r="B1165" s="66">
        <f t="shared" si="18"/>
        <v>49</v>
      </c>
      <c r="C1165" t="str">
        <f>IF(E1164="","","Name=" &amp; IF(VLOOKUP(B1164,'INI DATA'!$C$3:$AD$100,5,FALSE)="","",VLOOKUP(B1164,'INI DATA'!$C$3:$AD$100,2,FALSE)&amp;"-"&amp;VLOOKUP(B1164,'INI DATA'!$C$3:$AD$100,5,FALSE)))</f>
        <v/>
      </c>
      <c r="D1165" s="65"/>
      <c r="E1165" s="64"/>
      <c r="F1165" s="7"/>
      <c r="G1165" s="7"/>
      <c r="H1165" s="7"/>
      <c r="I1165" s="6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</row>
    <row r="1166" spans="2:23" x14ac:dyDescent="0.2">
      <c r="B1166" s="66">
        <f t="shared" si="18"/>
        <v>49</v>
      </c>
      <c r="C1166" t="str">
        <f>IF(E1164="","","Data1=" &amp; IF(VLOOKUP(B1164,'INI DATA'!$C$3:$AD$100,6,FALSE)="",0,VLOOKUP(B1164,'INI DATA'!$C$3:$AD$100,6,FALSE)))</f>
        <v/>
      </c>
      <c r="D1166" s="65"/>
      <c r="E1166" s="64"/>
      <c r="F1166" s="7"/>
      <c r="G1166" s="7"/>
      <c r="H1166" s="7"/>
      <c r="I1166" s="6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</row>
    <row r="1167" spans="2:23" x14ac:dyDescent="0.2">
      <c r="B1167" s="66">
        <f t="shared" si="18"/>
        <v>49</v>
      </c>
      <c r="C1167" t="str">
        <f>IF(E1164="","","Data1Label="&amp; IF(VLOOKUP(B1164,'INI DATA'!$C$3:$AD$100,7,FALSE)&lt;&gt;"","""" &amp; VLOOKUP(B1164,'INI DATA'!$C$3:$AD$100,7,FALSE)&amp;"""",""))</f>
        <v/>
      </c>
      <c r="D1167" s="65"/>
      <c r="E1167" s="64"/>
      <c r="F1167" s="7"/>
      <c r="G1167" s="7"/>
      <c r="H1167" s="7"/>
      <c r="I1167" s="6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</row>
    <row r="1168" spans="2:23" x14ac:dyDescent="0.2">
      <c r="B1168" s="66">
        <f t="shared" si="18"/>
        <v>49</v>
      </c>
      <c r="C1168" t="str">
        <f>IF(E1164="","","Data2=" &amp; IF(VLOOKUP(B1164,'INI DATA'!$C$3:$AD$100,8,FALSE)="","",VLOOKUP(B1164,'INI DATA'!$C$3:$AD$100,8,FALSE)))</f>
        <v/>
      </c>
      <c r="D1168" s="65"/>
      <c r="E1168" s="64"/>
      <c r="F1168" s="7"/>
      <c r="G1168" s="7"/>
      <c r="H1168" s="7"/>
      <c r="I1168" s="6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</row>
    <row r="1169" spans="2:23" x14ac:dyDescent="0.2">
      <c r="B1169" s="66">
        <f t="shared" si="18"/>
        <v>49</v>
      </c>
      <c r="C1169" t="str">
        <f>IF(E1164="","","Data2Label="&amp; IF(VLOOKUP(B1164,'INI DATA'!$C$3:$AD$100,9,FALSE)&lt;&gt;"","""" &amp; VLOOKUP(B1164,'INI DATA'!$C$3:$AD$100,9,FALSE)&amp;"""",""))</f>
        <v/>
      </c>
      <c r="D1169" s="65"/>
      <c r="E1169" s="64"/>
      <c r="F1169" s="7"/>
      <c r="G1169" s="7"/>
      <c r="H1169" s="7"/>
      <c r="I1169" s="6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</row>
    <row r="1170" spans="2:23" x14ac:dyDescent="0.2">
      <c r="B1170" s="66">
        <f t="shared" si="18"/>
        <v>49</v>
      </c>
      <c r="C1170" t="str">
        <f>IF(E1164="","","Data3=" &amp; IF(VLOOKUP(B1164,'INI DATA'!$C$3:$AD$100,10,FALSE)="","",VLOOKUP(B1164,'INI DATA'!$C$3:$AD$100,10,FALSE)))</f>
        <v/>
      </c>
      <c r="D1170" s="65"/>
      <c r="E1170" s="64"/>
      <c r="F1170" s="7"/>
      <c r="G1170" s="7"/>
      <c r="H1170" s="7"/>
      <c r="I1170" s="6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</row>
    <row r="1171" spans="2:23" x14ac:dyDescent="0.2">
      <c r="B1171" s="66">
        <f t="shared" si="18"/>
        <v>49</v>
      </c>
      <c r="C1171" t="str">
        <f>IF(E1164="","","Data3Label="&amp; IF(VLOOKUP(B1164,'INI DATA'!$C$3:$AD$100,11,FALSE)&lt;&gt;"","""" &amp; VLOOKUP(B1164,'INI DATA'!$C$3:$AD$100,11,FALSE)&amp;"""",""))</f>
        <v/>
      </c>
      <c r="D1171" s="65"/>
      <c r="E1171" s="64"/>
      <c r="F1171" s="7"/>
      <c r="G1171" s="7"/>
      <c r="H1171" s="7"/>
      <c r="I1171" s="6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</row>
    <row r="1172" spans="2:23" x14ac:dyDescent="0.2">
      <c r="B1172" s="66">
        <f t="shared" si="18"/>
        <v>49</v>
      </c>
      <c r="C1172" t="str">
        <f>IF(E1164="","","Data4=" &amp; IF(VLOOKUP(B1164,'INI DATA'!$C$3:$AD$100,12,FALSE)="","",VLOOKUP(B1164,'INI DATA'!$C$3:$AD$100,12,FALSE)))</f>
        <v/>
      </c>
      <c r="D1172" s="65"/>
      <c r="E1172" s="64"/>
      <c r="F1172" s="7"/>
      <c r="G1172" s="7"/>
      <c r="H1172" s="7"/>
      <c r="I1172" s="6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</row>
    <row r="1173" spans="2:23" x14ac:dyDescent="0.2">
      <c r="B1173" s="66">
        <f t="shared" si="18"/>
        <v>49</v>
      </c>
      <c r="C1173" t="str">
        <f>IF(E1164="","","Data4Label="&amp; IF(VLOOKUP(B1164,'INI DATA'!$C$3:$AD$100,13,FALSE)&lt;&gt;"","""" &amp; VLOOKUP(B1164,'INI DATA'!$C$3:$AD$100,13,FALSE)&amp;"""",""))</f>
        <v/>
      </c>
      <c r="D1173" s="65"/>
      <c r="E1173" s="64"/>
      <c r="F1173" s="7"/>
      <c r="G1173" s="7"/>
      <c r="H1173" s="7"/>
      <c r="I1173" s="6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7"/>
    </row>
    <row r="1174" spans="2:23" x14ac:dyDescent="0.2">
      <c r="B1174" s="66">
        <f t="shared" si="18"/>
        <v>49</v>
      </c>
      <c r="C1174" t="str">
        <f>IF(E1164="","","Data5=" &amp; IF(VLOOKUP(B1164,'INI DATA'!$C$3:$AD$100,14,FALSE)="","",VLOOKUP(B1164,'INI DATA'!$C$3:$AD$100,14,FALSE)))</f>
        <v/>
      </c>
      <c r="D1174" s="65"/>
      <c r="E1174" s="64"/>
      <c r="F1174" s="7"/>
      <c r="G1174" s="7"/>
      <c r="H1174" s="7"/>
      <c r="I1174" s="6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</row>
    <row r="1175" spans="2:23" x14ac:dyDescent="0.2">
      <c r="B1175" s="66">
        <f t="shared" si="18"/>
        <v>49</v>
      </c>
      <c r="C1175" t="str">
        <f>IF(E1164="","","Data5Label="&amp; IF(VLOOKUP(B1164,'INI DATA'!$C$3:$AD$100,15,FALSE)&lt;&gt;"","""" &amp; VLOOKUP(B1164,'INI DATA'!$C$3:$AD$100,15,FALSE)&amp;"""",""))</f>
        <v/>
      </c>
      <c r="D1175" s="65"/>
      <c r="E1175" s="64"/>
      <c r="F1175" s="7"/>
      <c r="G1175" s="7"/>
      <c r="H1175" s="7"/>
      <c r="I1175" s="6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7"/>
    </row>
    <row r="1176" spans="2:23" x14ac:dyDescent="0.2">
      <c r="B1176" s="66">
        <f t="shared" si="18"/>
        <v>49</v>
      </c>
      <c r="C1176" t="str">
        <f>IF(E1164="","","Data6=" &amp; IF(VLOOKUP(B1164,'INI DATA'!$C$3:$AD$100,16,FALSE)="","",VLOOKUP(B1164,'INI DATA'!$C$3:$AD$100,16,FALSE)))</f>
        <v/>
      </c>
      <c r="D1176" s="65"/>
      <c r="E1176" s="64"/>
      <c r="F1176" s="7"/>
      <c r="G1176" s="7"/>
      <c r="H1176" s="7"/>
      <c r="I1176" s="6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</row>
    <row r="1177" spans="2:23" x14ac:dyDescent="0.2">
      <c r="B1177" s="66">
        <f t="shared" si="18"/>
        <v>49</v>
      </c>
      <c r="C1177" t="str">
        <f>IF(E1164="","","Data6Label="&amp; IF(VLOOKUP(B1164,'INI DATA'!$C$3:$AD$100,17,FALSE)&lt;&gt;"","""" &amp; VLOOKUP(B1164,'INI DATA'!$C$3:$AD$100,17,FALSE)&amp;"""",""))</f>
        <v/>
      </c>
      <c r="D1177" s="65"/>
      <c r="E1177" s="64"/>
      <c r="F1177" s="7"/>
      <c r="G1177" s="7"/>
      <c r="H1177" s="7"/>
      <c r="I1177" s="6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</row>
    <row r="1178" spans="2:23" x14ac:dyDescent="0.2">
      <c r="B1178" s="66">
        <f t="shared" si="18"/>
        <v>49</v>
      </c>
      <c r="C1178" t="str">
        <f>IF(E1164="","","Data7=" &amp; IF(VLOOKUP(B1166,'INI DATA'!$C$3:$AD$100,18,FALSE)="","",VLOOKUP(B1166,'INI DATA'!$C$3:$AD$100,18,FALSE)))</f>
        <v/>
      </c>
      <c r="D1178" s="65"/>
      <c r="E1178" s="64"/>
      <c r="F1178" s="7"/>
      <c r="G1178" s="7"/>
      <c r="H1178" s="7"/>
      <c r="I1178" s="6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</row>
    <row r="1179" spans="2:23" x14ac:dyDescent="0.2">
      <c r="B1179" s="66">
        <f t="shared" si="18"/>
        <v>49</v>
      </c>
      <c r="C1179" t="str">
        <f>IF(E1164="","","Data7Label="&amp; IF(VLOOKUP(B1164,'INI DATA'!$C$3:$AD$100,19,FALSE)&lt;&gt;"","""" &amp; VLOOKUP(B1164,'INI DATA'!$C$3:$AD$100,19,FALSE)&amp;"""",""))</f>
        <v/>
      </c>
      <c r="D1179" s="65"/>
      <c r="E1179" s="64"/>
      <c r="F1179" s="7"/>
      <c r="G1179" s="7"/>
      <c r="H1179" s="7"/>
      <c r="I1179" s="6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</row>
    <row r="1180" spans="2:23" x14ac:dyDescent="0.2">
      <c r="B1180" s="66">
        <f t="shared" si="18"/>
        <v>49</v>
      </c>
      <c r="C1180" t="str">
        <f>IF(E1164="","","Data8=" &amp; IF(VLOOKUP(B1166,'INI DATA'!$C$3:$AD$100,20,FALSE)="","",VLOOKUP(B1166,'INI DATA'!$C$3:$AD$100,20,FALSE)))</f>
        <v/>
      </c>
      <c r="D1180" s="65"/>
      <c r="E1180" s="64"/>
      <c r="F1180" s="7"/>
      <c r="G1180" s="7"/>
      <c r="H1180" s="7"/>
      <c r="I1180" s="6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7"/>
    </row>
    <row r="1181" spans="2:23" x14ac:dyDescent="0.2">
      <c r="B1181" s="66">
        <f t="shared" si="18"/>
        <v>49</v>
      </c>
      <c r="C1181" t="str">
        <f>IF(E1164="","","Data8Label="&amp; IF(VLOOKUP(B1164,'INI DATA'!$C$3:$AD$100,21,FALSE)&lt;&gt;"","""" &amp; VLOOKUP(B1164,'INI DATA'!$C$3:$AD$100,21,FALSE)&amp;"""",""))</f>
        <v/>
      </c>
      <c r="D1181" s="65"/>
      <c r="E1181" s="64"/>
      <c r="F1181" s="7"/>
      <c r="G1181" s="7"/>
      <c r="H1181" s="7"/>
      <c r="I1181" s="6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</row>
    <row r="1182" spans="2:23" x14ac:dyDescent="0.2">
      <c r="B1182" s="66">
        <f t="shared" si="18"/>
        <v>49</v>
      </c>
      <c r="C1182" t="str">
        <f>IF(E1164="","","Data9=" &amp; IF(VLOOKUP(B1166,'INI DATA'!$C$3:$AD$100,22,FALSE)="","",VLOOKUP(B1166,'INI DATA'!$C$3:$AD$100,22,FALSE)))</f>
        <v/>
      </c>
      <c r="D1182" s="65"/>
      <c r="E1182" s="64"/>
      <c r="F1182" s="7"/>
      <c r="G1182" s="7"/>
      <c r="H1182" s="7"/>
      <c r="I1182" s="6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</row>
    <row r="1183" spans="2:23" x14ac:dyDescent="0.2">
      <c r="B1183" s="66">
        <f t="shared" si="18"/>
        <v>49</v>
      </c>
      <c r="C1183" t="str">
        <f>IF(E1164="","","Data9Label="&amp; IF(VLOOKUP(B1164,'INI DATA'!$C$3:$AD$100,23,FALSE)&lt;&gt;"","""" &amp; VLOOKUP(B1164,'INI DATA'!$C$3:$AD$100,23,FALSE)&amp;"""",""))</f>
        <v/>
      </c>
      <c r="D1183" s="65"/>
      <c r="E1183" s="64"/>
      <c r="F1183" s="7"/>
      <c r="G1183" s="7"/>
      <c r="H1183" s="7"/>
      <c r="I1183" s="6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</row>
    <row r="1184" spans="2:23" x14ac:dyDescent="0.2">
      <c r="B1184" s="66">
        <f t="shared" si="18"/>
        <v>49</v>
      </c>
      <c r="C1184" t="str">
        <f>IF(E1164="","","Data10=" &amp; IF(VLOOKUP(B1166,'INI DATA'!$C$3:$AD$100,24,FALSE)="","",VLOOKUP(B1166,'INI DATA'!$C$3:$AD$100,24,FALSE)))</f>
        <v/>
      </c>
      <c r="D1184" s="65"/>
      <c r="E1184" s="64"/>
      <c r="F1184" s="7"/>
      <c r="G1184" s="7"/>
      <c r="H1184" s="7"/>
      <c r="I1184" s="6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7"/>
    </row>
    <row r="1185" spans="2:23" x14ac:dyDescent="0.2">
      <c r="B1185" s="66">
        <f t="shared" si="18"/>
        <v>49</v>
      </c>
      <c r="C1185" t="str">
        <f>IF(E1164="","","Data10Label="&amp; IF(VLOOKUP(B1164,'INI DATA'!$C$3:$AD$100,25,FALSE)&lt;&gt;"","""" &amp; VLOOKUP(B1164,'INI DATA'!$C$3:$AD$100,25,FALSE)&amp;"""",""))</f>
        <v/>
      </c>
      <c r="D1185" s="65"/>
      <c r="E1185" s="64"/>
      <c r="F1185" s="7"/>
      <c r="G1185" s="7"/>
      <c r="H1185" s="7"/>
      <c r="I1185" s="6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</row>
    <row r="1186" spans="2:23" x14ac:dyDescent="0.2">
      <c r="B1186" s="66">
        <f t="shared" si="18"/>
        <v>49</v>
      </c>
      <c r="C1186" t="str">
        <f>IF(E1164="","","Timer=" &amp; IF(VLOOKUP(B1164,'INI DATA'!$C$3:$AF$100,4,FALSE)="","",VLOOKUP(B1164,'INI DATA'!$C$3:$AF$100,4,FALSE)))</f>
        <v/>
      </c>
      <c r="D1186" s="65"/>
      <c r="E1186" s="64"/>
      <c r="F1186" s="7"/>
      <c r="G1186" s="7"/>
      <c r="H1186" s="7"/>
      <c r="I1186" s="6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7"/>
    </row>
    <row r="1187" spans="2:23" x14ac:dyDescent="0.2">
      <c r="B1187" s="66">
        <f t="shared" si="18"/>
        <v>49</v>
      </c>
      <c r="C1187" t="str">
        <f>IF(E1164="","","PurgeDays=" &amp; IF(VLOOKUP(B1164,'INI DATA'!$C$3:$AD$100,7,FALSE)&lt;&gt;"",VLOOKUP(B1164,'INI DATA'!$C$3:$AD$100,26,FALSE),""))</f>
        <v/>
      </c>
      <c r="D1187" s="65"/>
      <c r="E1187" s="64"/>
      <c r="F1187" s="7"/>
      <c r="G1187" s="7"/>
      <c r="H1187" s="7"/>
      <c r="I1187" s="6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7"/>
    </row>
    <row r="1188" spans="2:23" x14ac:dyDescent="0.2">
      <c r="B1188" s="66">
        <f t="shared" si="18"/>
        <v>50</v>
      </c>
      <c r="C1188" t="str">
        <f>IF(E1188="","","[DBTable" &amp; VLOOKUP(B1188,'INI DATA'!$C$3:$AF$99,1,FALSE) &amp; "]")</f>
        <v/>
      </c>
      <c r="D1188" s="65"/>
      <c r="E1188" s="64" t="str">
        <f>IF(VLOOKUP(B1188,'INI DATA'!$C$3:$AD$100,5,FALSE)="","","used")</f>
        <v/>
      </c>
      <c r="F1188" s="7"/>
      <c r="G1188" s="7"/>
      <c r="H1188" s="7"/>
      <c r="I1188" s="6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7"/>
    </row>
    <row r="1189" spans="2:23" x14ac:dyDescent="0.2">
      <c r="B1189" s="66">
        <f t="shared" si="18"/>
        <v>50</v>
      </c>
      <c r="C1189" t="str">
        <f>IF(E1188="","","Name=" &amp; IF(VLOOKUP(B1188,'INI DATA'!$C$3:$AD$100,5,FALSE)="","",VLOOKUP(B1188,'INI DATA'!$C$3:$AD$100,2,FALSE)&amp;"-"&amp;VLOOKUP(B1188,'INI DATA'!$C$3:$AD$100,5,FALSE)))</f>
        <v/>
      </c>
      <c r="D1189" s="65"/>
      <c r="E1189" s="64"/>
      <c r="F1189" s="7"/>
      <c r="G1189" s="7"/>
      <c r="H1189" s="7"/>
      <c r="I1189" s="6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</row>
    <row r="1190" spans="2:23" x14ac:dyDescent="0.2">
      <c r="B1190" s="66">
        <f t="shared" si="18"/>
        <v>50</v>
      </c>
      <c r="C1190" t="str">
        <f>IF(E1188="","","Data1=" &amp; IF(VLOOKUP(B1188,'INI DATA'!$C$3:$AD$100,6,FALSE)="",0,VLOOKUP(B1188,'INI DATA'!$C$3:$AD$100,6,FALSE)))</f>
        <v/>
      </c>
      <c r="D1190" s="65"/>
      <c r="E1190" s="64"/>
      <c r="F1190" s="7"/>
      <c r="G1190" s="7"/>
      <c r="H1190" s="7"/>
      <c r="I1190" s="6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7"/>
    </row>
    <row r="1191" spans="2:23" x14ac:dyDescent="0.2">
      <c r="B1191" s="66">
        <f t="shared" si="18"/>
        <v>50</v>
      </c>
      <c r="C1191" t="str">
        <f>IF(E1188="","","Data1Label="&amp; IF(VLOOKUP(B1188,'INI DATA'!$C$3:$AD$100,7,FALSE)&lt;&gt;"","""" &amp; VLOOKUP(B1188,'INI DATA'!$C$3:$AD$100,7,FALSE)&amp;"""",""))</f>
        <v/>
      </c>
      <c r="D1191" s="65"/>
      <c r="E1191" s="64"/>
      <c r="F1191" s="7"/>
      <c r="G1191" s="7"/>
      <c r="H1191" s="7"/>
      <c r="I1191" s="6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7"/>
    </row>
    <row r="1192" spans="2:23" x14ac:dyDescent="0.2">
      <c r="B1192" s="66">
        <f t="shared" si="18"/>
        <v>50</v>
      </c>
      <c r="C1192" t="str">
        <f>IF(E1188="","","Data2=" &amp; IF(VLOOKUP(B1188,'INI DATA'!$C$3:$AD$100,8,FALSE)="","",VLOOKUP(B1188,'INI DATA'!$C$3:$AD$100,8,FALSE)))</f>
        <v/>
      </c>
      <c r="D1192" s="65"/>
      <c r="E1192" s="64"/>
      <c r="F1192" s="7"/>
      <c r="G1192" s="7"/>
      <c r="H1192" s="7"/>
      <c r="I1192" s="6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</row>
    <row r="1193" spans="2:23" x14ac:dyDescent="0.2">
      <c r="B1193" s="66">
        <f t="shared" si="18"/>
        <v>50</v>
      </c>
      <c r="C1193" t="str">
        <f>IF(E1188="","","Data2Label="&amp; IF(VLOOKUP(B1188,'INI DATA'!$C$3:$AD$100,9,FALSE)&lt;&gt;"","""" &amp; VLOOKUP(B1188,'INI DATA'!$C$3:$AD$100,9,FALSE)&amp;"""",""))</f>
        <v/>
      </c>
      <c r="D1193" s="65"/>
      <c r="E1193" s="64"/>
      <c r="F1193" s="7"/>
      <c r="G1193" s="7"/>
      <c r="H1193" s="7"/>
      <c r="I1193" s="6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</row>
    <row r="1194" spans="2:23" x14ac:dyDescent="0.2">
      <c r="B1194" s="66">
        <f t="shared" si="18"/>
        <v>50</v>
      </c>
      <c r="C1194" t="str">
        <f>IF(E1188="","","Data3=" &amp; IF(VLOOKUP(B1188,'INI DATA'!$C$3:$AD$100,10,FALSE)="","",VLOOKUP(B1188,'INI DATA'!$C$3:$AD$100,10,FALSE)))</f>
        <v/>
      </c>
      <c r="D1194" s="65"/>
      <c r="E1194" s="64"/>
      <c r="F1194" s="7"/>
      <c r="G1194" s="7"/>
      <c r="H1194" s="7"/>
      <c r="I1194" s="6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7"/>
    </row>
    <row r="1195" spans="2:23" x14ac:dyDescent="0.2">
      <c r="B1195" s="66">
        <f t="shared" si="18"/>
        <v>50</v>
      </c>
      <c r="C1195" t="str">
        <f>IF(E1188="","","Data3Label="&amp; IF(VLOOKUP(B1188,'INI DATA'!$C$3:$AD$100,11,FALSE)&lt;&gt;"","""" &amp; VLOOKUP(B1188,'INI DATA'!$C$3:$AD$100,11,FALSE)&amp;"""",""))</f>
        <v/>
      </c>
      <c r="D1195" s="65"/>
      <c r="E1195" s="64"/>
      <c r="F1195" s="7"/>
      <c r="G1195" s="7"/>
      <c r="H1195" s="7"/>
      <c r="I1195" s="6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</row>
    <row r="1196" spans="2:23" x14ac:dyDescent="0.2">
      <c r="B1196" s="66">
        <f t="shared" si="18"/>
        <v>50</v>
      </c>
      <c r="C1196" t="str">
        <f>IF(E1188="","","Data4=" &amp; IF(VLOOKUP(B1188,'INI DATA'!$C$3:$AD$100,12,FALSE)="","",VLOOKUP(B1188,'INI DATA'!$C$3:$AD$100,12,FALSE)))</f>
        <v/>
      </c>
      <c r="D1196" s="65"/>
      <c r="E1196" s="64"/>
      <c r="F1196" s="7"/>
      <c r="G1196" s="7"/>
      <c r="H1196" s="7"/>
      <c r="I1196" s="6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</row>
    <row r="1197" spans="2:23" x14ac:dyDescent="0.2">
      <c r="B1197" s="66">
        <f t="shared" si="18"/>
        <v>50</v>
      </c>
      <c r="C1197" t="str">
        <f>IF(E1188="","","Data4Label="&amp; IF(VLOOKUP(B1188,'INI DATA'!$C$3:$AD$100,13,FALSE)&lt;&gt;"","""" &amp; VLOOKUP(B1188,'INI DATA'!$C$3:$AD$100,13,FALSE)&amp;"""",""))</f>
        <v/>
      </c>
      <c r="D1197" s="65"/>
      <c r="E1197" s="64"/>
      <c r="F1197" s="7"/>
      <c r="G1197" s="7"/>
      <c r="H1197" s="7"/>
      <c r="I1197" s="6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</row>
    <row r="1198" spans="2:23" x14ac:dyDescent="0.2">
      <c r="B1198" s="66">
        <f t="shared" si="18"/>
        <v>50</v>
      </c>
      <c r="C1198" t="str">
        <f>IF(E1188="","","Data5=" &amp; IF(VLOOKUP(B1188,'INI DATA'!$C$3:$AD$100,14,FALSE)="","",VLOOKUP(B1188,'INI DATA'!$C$3:$AD$100,14,FALSE)))</f>
        <v/>
      </c>
      <c r="D1198" s="65"/>
      <c r="E1198" s="64"/>
      <c r="F1198" s="7"/>
      <c r="G1198" s="7"/>
      <c r="H1198" s="7"/>
      <c r="I1198" s="6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</row>
    <row r="1199" spans="2:23" x14ac:dyDescent="0.2">
      <c r="B1199" s="66">
        <f t="shared" si="18"/>
        <v>50</v>
      </c>
      <c r="C1199" t="str">
        <f>IF(E1188="","","Data5Label="&amp; IF(VLOOKUP(B1188,'INI DATA'!$C$3:$AD$100,15,FALSE)&lt;&gt;"","""" &amp; VLOOKUP(B1188,'INI DATA'!$C$3:$AD$100,15,FALSE)&amp;"""",""))</f>
        <v/>
      </c>
      <c r="D1199" s="65"/>
      <c r="E1199" s="64"/>
      <c r="F1199" s="7"/>
      <c r="G1199" s="7"/>
      <c r="H1199" s="7"/>
      <c r="I1199" s="6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</row>
    <row r="1200" spans="2:23" x14ac:dyDescent="0.2">
      <c r="B1200" s="66">
        <f t="shared" si="18"/>
        <v>50</v>
      </c>
      <c r="C1200" t="str">
        <f>IF(E1188="","","Data6=" &amp; IF(VLOOKUP(B1188,'INI DATA'!$C$3:$AD$100,16,FALSE)="","",VLOOKUP(B1188,'INI DATA'!$C$3:$AD$100,16,FALSE)))</f>
        <v/>
      </c>
      <c r="D1200" s="65"/>
      <c r="E1200" s="64"/>
      <c r="F1200" s="7"/>
      <c r="G1200" s="7"/>
      <c r="H1200" s="7"/>
      <c r="I1200" s="6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</row>
    <row r="1201" spans="2:23" x14ac:dyDescent="0.2">
      <c r="B1201" s="66">
        <f t="shared" si="18"/>
        <v>50</v>
      </c>
      <c r="C1201" t="str">
        <f>IF(E1188="","","Data6Label="&amp; IF(VLOOKUP(B1188,'INI DATA'!$C$3:$AD$100,17,FALSE)&lt;&gt;"","""" &amp; VLOOKUP(B1188,'INI DATA'!$C$3:$AD$100,17,FALSE)&amp;"""",""))</f>
        <v/>
      </c>
      <c r="D1201" s="65"/>
      <c r="E1201" s="64"/>
      <c r="F1201" s="7"/>
      <c r="G1201" s="7"/>
      <c r="H1201" s="7"/>
      <c r="I1201" s="6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</row>
    <row r="1202" spans="2:23" x14ac:dyDescent="0.2">
      <c r="B1202" s="66">
        <f t="shared" si="18"/>
        <v>50</v>
      </c>
      <c r="C1202" t="str">
        <f>IF(E1188="","","Data7=" &amp; IF(VLOOKUP(B1190,'INI DATA'!$C$3:$AD$100,18,FALSE)="","",VLOOKUP(B1190,'INI DATA'!$C$3:$AD$100,18,FALSE)))</f>
        <v/>
      </c>
      <c r="D1202" s="65"/>
      <c r="E1202" s="64"/>
      <c r="F1202" s="7"/>
      <c r="G1202" s="7"/>
      <c r="H1202" s="7"/>
      <c r="I1202" s="6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</row>
    <row r="1203" spans="2:23" x14ac:dyDescent="0.2">
      <c r="B1203" s="66">
        <f t="shared" ref="B1203:B1266" si="19">IF((ROW()/24)&lt;&gt;ROUND(ROW()/24,0),ROUND(ROW()/24,0),ROW()/24)</f>
        <v>50</v>
      </c>
      <c r="C1203" t="str">
        <f>IF(E1188="","","Data7Label="&amp; IF(VLOOKUP(B1188,'INI DATA'!$C$3:$AD$100,19,FALSE)&lt;&gt;"","""" &amp; VLOOKUP(B1188,'INI DATA'!$C$3:$AD$100,19,FALSE)&amp;"""",""))</f>
        <v/>
      </c>
      <c r="D1203" s="65"/>
      <c r="E1203" s="64"/>
      <c r="F1203" s="7"/>
      <c r="G1203" s="7"/>
      <c r="H1203" s="7"/>
      <c r="I1203" s="6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</row>
    <row r="1204" spans="2:23" x14ac:dyDescent="0.2">
      <c r="B1204" s="66">
        <f t="shared" si="19"/>
        <v>50</v>
      </c>
      <c r="C1204" t="str">
        <f>IF(E1188="","","Data8=" &amp; IF(VLOOKUP(B1190,'INI DATA'!$C$3:$AD$100,20,FALSE)="","",VLOOKUP(B1190,'INI DATA'!$C$3:$AD$100,20,FALSE)))</f>
        <v/>
      </c>
      <c r="D1204" s="65"/>
      <c r="E1204" s="64"/>
      <c r="F1204" s="7"/>
      <c r="G1204" s="7"/>
      <c r="H1204" s="7"/>
      <c r="I1204" s="6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</row>
    <row r="1205" spans="2:23" x14ac:dyDescent="0.2">
      <c r="B1205" s="66">
        <f t="shared" si="19"/>
        <v>50</v>
      </c>
      <c r="C1205" t="str">
        <f>IF(E1188="","","Data8Label="&amp; IF(VLOOKUP(B1188,'INI DATA'!$C$3:$AD$100,21,FALSE)&lt;&gt;"","""" &amp; VLOOKUP(B1188,'INI DATA'!$C$3:$AD$100,21,FALSE)&amp;"""",""))</f>
        <v/>
      </c>
      <c r="D1205" s="65"/>
      <c r="E1205" s="64"/>
      <c r="F1205" s="7"/>
      <c r="G1205" s="7"/>
      <c r="H1205" s="7"/>
      <c r="I1205" s="6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</row>
    <row r="1206" spans="2:23" x14ac:dyDescent="0.2">
      <c r="B1206" s="66">
        <f t="shared" si="19"/>
        <v>50</v>
      </c>
      <c r="C1206" t="str">
        <f>IF(E1188="","","Data9=" &amp; IF(VLOOKUP(B1190,'INI DATA'!$C$3:$AD$100,22,FALSE)="","",VLOOKUP(B1190,'INI DATA'!$C$3:$AD$100,22,FALSE)))</f>
        <v/>
      </c>
      <c r="D1206" s="65"/>
      <c r="E1206" s="64"/>
      <c r="F1206" s="7"/>
      <c r="G1206" s="7"/>
      <c r="H1206" s="7"/>
      <c r="I1206" s="6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</row>
    <row r="1207" spans="2:23" x14ac:dyDescent="0.2">
      <c r="B1207" s="66">
        <f t="shared" si="19"/>
        <v>50</v>
      </c>
      <c r="C1207" t="str">
        <f>IF(E1188="","","Data9Label="&amp; IF(VLOOKUP(B1188,'INI DATA'!$C$3:$AD$100,23,FALSE)&lt;&gt;"","""" &amp; VLOOKUP(B1188,'INI DATA'!$C$3:$AD$100,23,FALSE)&amp;"""",""))</f>
        <v/>
      </c>
      <c r="D1207" s="65"/>
      <c r="E1207" s="64"/>
      <c r="F1207" s="7"/>
      <c r="G1207" s="7"/>
      <c r="H1207" s="7"/>
      <c r="I1207" s="6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</row>
    <row r="1208" spans="2:23" x14ac:dyDescent="0.2">
      <c r="B1208" s="66">
        <f t="shared" si="19"/>
        <v>50</v>
      </c>
      <c r="C1208" t="str">
        <f>IF(E1188="","","Data10=" &amp; IF(VLOOKUP(B1190,'INI DATA'!$C$3:$AD$100,24,FALSE)="","",VLOOKUP(B1190,'INI DATA'!$C$3:$AD$100,24,FALSE)))</f>
        <v/>
      </c>
      <c r="D1208" s="65"/>
      <c r="E1208" s="64"/>
      <c r="F1208" s="7"/>
      <c r="G1208" s="7"/>
      <c r="H1208" s="7"/>
      <c r="I1208" s="6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</row>
    <row r="1209" spans="2:23" x14ac:dyDescent="0.2">
      <c r="B1209" s="66">
        <f t="shared" si="19"/>
        <v>50</v>
      </c>
      <c r="C1209" t="str">
        <f>IF(E1188="","","Data10Label="&amp; IF(VLOOKUP(B1188,'INI DATA'!$C$3:$AD$100,25,FALSE)&lt;&gt;"","""" &amp; VLOOKUP(B1188,'INI DATA'!$C$3:$AD$100,25,FALSE)&amp;"""",""))</f>
        <v/>
      </c>
      <c r="D1209" s="65"/>
      <c r="E1209" s="64"/>
      <c r="F1209" s="7"/>
      <c r="G1209" s="7"/>
      <c r="H1209" s="7"/>
      <c r="I1209" s="6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</row>
    <row r="1210" spans="2:23" x14ac:dyDescent="0.2">
      <c r="B1210" s="66">
        <f t="shared" si="19"/>
        <v>50</v>
      </c>
      <c r="C1210" t="str">
        <f>IF(E1188="","","Timer=" &amp; IF(VLOOKUP(B1188,'INI DATA'!$C$3:$AF$100,4,FALSE)="","",VLOOKUP(B1188,'INI DATA'!$C$3:$AF$100,4,FALSE)))</f>
        <v/>
      </c>
      <c r="D1210" s="65"/>
      <c r="E1210" s="64"/>
      <c r="F1210" s="7"/>
      <c r="G1210" s="7"/>
      <c r="H1210" s="7"/>
      <c r="I1210" s="6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</row>
    <row r="1211" spans="2:23" x14ac:dyDescent="0.2">
      <c r="B1211" s="66">
        <f t="shared" si="19"/>
        <v>50</v>
      </c>
      <c r="C1211" t="str">
        <f>IF(E1188="","","PurgeDays=" &amp; IF(VLOOKUP(B1188,'INI DATA'!$C$3:$AD$100,7,FALSE)&lt;&gt;"",VLOOKUP(B1188,'INI DATA'!$C$3:$AD$100,26,FALSE),""))</f>
        <v/>
      </c>
      <c r="D1211" s="65"/>
      <c r="E1211" s="64"/>
      <c r="F1211" s="7"/>
      <c r="G1211" s="7"/>
      <c r="H1211" s="7"/>
      <c r="I1211" s="6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</row>
    <row r="1212" spans="2:23" x14ac:dyDescent="0.2">
      <c r="B1212" s="66">
        <f t="shared" si="19"/>
        <v>51</v>
      </c>
      <c r="C1212" t="str">
        <f>IF(E1212="","","[DBTable" &amp; VLOOKUP(B1212,'INI DATA'!$C$3:$AF$99,1,FALSE) &amp; "]")</f>
        <v/>
      </c>
      <c r="D1212" s="65"/>
      <c r="E1212" s="64" t="str">
        <f>IF(VLOOKUP(B1212,'INI DATA'!$C$3:$AD$100,5,FALSE)="","","used")</f>
        <v/>
      </c>
      <c r="F1212" s="7"/>
      <c r="G1212" s="7"/>
      <c r="H1212" s="7"/>
      <c r="I1212" s="6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</row>
    <row r="1213" spans="2:23" x14ac:dyDescent="0.2">
      <c r="B1213" s="66">
        <f t="shared" si="19"/>
        <v>51</v>
      </c>
      <c r="C1213" t="str">
        <f>IF(E1212="","","Name=" &amp; IF(VLOOKUP(B1212,'INI DATA'!$C$3:$AD$100,5,FALSE)="","",VLOOKUP(B1212,'INI DATA'!$C$3:$AD$100,2,FALSE)&amp;"-"&amp;VLOOKUP(B1212,'INI DATA'!$C$3:$AD$100,5,FALSE)))</f>
        <v/>
      </c>
      <c r="D1213" s="65"/>
      <c r="E1213" s="64"/>
      <c r="F1213" s="7"/>
      <c r="G1213" s="7"/>
      <c r="H1213" s="7"/>
      <c r="I1213" s="6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</row>
    <row r="1214" spans="2:23" x14ac:dyDescent="0.2">
      <c r="B1214" s="66">
        <f t="shared" si="19"/>
        <v>51</v>
      </c>
      <c r="C1214" t="str">
        <f>IF(E1212="","","Data1=" &amp; IF(VLOOKUP(B1212,'INI DATA'!$C$3:$AD$100,6,FALSE)="",0,VLOOKUP(B1212,'INI DATA'!$C$3:$AD$100,6,FALSE)))</f>
        <v/>
      </c>
      <c r="D1214" s="65"/>
      <c r="E1214" s="64"/>
      <c r="F1214" s="7"/>
      <c r="G1214" s="7"/>
      <c r="H1214" s="7"/>
      <c r="I1214" s="6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</row>
    <row r="1215" spans="2:23" x14ac:dyDescent="0.2">
      <c r="B1215" s="66">
        <f t="shared" si="19"/>
        <v>51</v>
      </c>
      <c r="C1215" t="str">
        <f>IF(E1212="","","Data1Label="&amp; IF(VLOOKUP(B1212,'INI DATA'!$C$3:$AD$100,7,FALSE)&lt;&gt;"","""" &amp; VLOOKUP(B1212,'INI DATA'!$C$3:$AD$100,7,FALSE)&amp;"""",""))</f>
        <v/>
      </c>
      <c r="D1215" s="65"/>
      <c r="E1215" s="64"/>
      <c r="F1215" s="7"/>
      <c r="G1215" s="7"/>
      <c r="H1215" s="7"/>
      <c r="I1215" s="6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</row>
    <row r="1216" spans="2:23" x14ac:dyDescent="0.2">
      <c r="B1216" s="66">
        <f t="shared" si="19"/>
        <v>51</v>
      </c>
      <c r="C1216" t="str">
        <f>IF(E1212="","","Data2=" &amp; IF(VLOOKUP(B1212,'INI DATA'!$C$3:$AD$100,8,FALSE)="","",VLOOKUP(B1212,'INI DATA'!$C$3:$AD$100,8,FALSE)))</f>
        <v/>
      </c>
      <c r="D1216" s="65"/>
      <c r="E1216" s="64"/>
      <c r="F1216" s="7"/>
      <c r="G1216" s="7"/>
      <c r="H1216" s="7"/>
      <c r="I1216" s="6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</row>
    <row r="1217" spans="2:23" x14ac:dyDescent="0.2">
      <c r="B1217" s="66">
        <f t="shared" si="19"/>
        <v>51</v>
      </c>
      <c r="C1217" t="str">
        <f>IF(E1212="","","Data2Label="&amp; IF(VLOOKUP(B1212,'INI DATA'!$C$3:$AD$100,9,FALSE)&lt;&gt;"","""" &amp; VLOOKUP(B1212,'INI DATA'!$C$3:$AD$100,9,FALSE)&amp;"""",""))</f>
        <v/>
      </c>
      <c r="D1217" s="65"/>
      <c r="E1217" s="64"/>
      <c r="F1217" s="7"/>
      <c r="G1217" s="7"/>
      <c r="H1217" s="7"/>
      <c r="I1217" s="6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</row>
    <row r="1218" spans="2:23" x14ac:dyDescent="0.2">
      <c r="B1218" s="66">
        <f t="shared" si="19"/>
        <v>51</v>
      </c>
      <c r="C1218" t="str">
        <f>IF(E1212="","","Data3=" &amp; IF(VLOOKUP(B1212,'INI DATA'!$C$3:$AD$100,10,FALSE)="","",VLOOKUP(B1212,'INI DATA'!$C$3:$AD$100,10,FALSE)))</f>
        <v/>
      </c>
      <c r="D1218" s="65"/>
      <c r="E1218" s="64"/>
      <c r="F1218" s="7"/>
      <c r="G1218" s="7"/>
      <c r="H1218" s="7"/>
      <c r="I1218" s="6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7"/>
    </row>
    <row r="1219" spans="2:23" x14ac:dyDescent="0.2">
      <c r="B1219" s="66">
        <f t="shared" si="19"/>
        <v>51</v>
      </c>
      <c r="C1219" t="str">
        <f>IF(E1212="","","Data3Label="&amp; IF(VLOOKUP(B1212,'INI DATA'!$C$3:$AD$100,11,FALSE)&lt;&gt;"","""" &amp; VLOOKUP(B1212,'INI DATA'!$C$3:$AD$100,11,FALSE)&amp;"""",""))</f>
        <v/>
      </c>
      <c r="D1219" s="65"/>
      <c r="E1219" s="64"/>
      <c r="F1219" s="7"/>
      <c r="G1219" s="7"/>
      <c r="H1219" s="7"/>
      <c r="I1219" s="6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</row>
    <row r="1220" spans="2:23" x14ac:dyDescent="0.2">
      <c r="B1220" s="66">
        <f t="shared" si="19"/>
        <v>51</v>
      </c>
      <c r="C1220" t="str">
        <f>IF(E1212="","","Data4=" &amp; IF(VLOOKUP(B1212,'INI DATA'!$C$3:$AD$100,12,FALSE)="","",VLOOKUP(B1212,'INI DATA'!$C$3:$AD$100,12,FALSE)))</f>
        <v/>
      </c>
      <c r="D1220" s="65"/>
      <c r="E1220" s="64"/>
      <c r="F1220" s="7"/>
      <c r="G1220" s="7"/>
      <c r="H1220" s="7"/>
      <c r="I1220" s="6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</row>
    <row r="1221" spans="2:23" x14ac:dyDescent="0.2">
      <c r="B1221" s="66">
        <f t="shared" si="19"/>
        <v>51</v>
      </c>
      <c r="C1221" t="str">
        <f>IF(E1212="","","Data4Label="&amp; IF(VLOOKUP(B1212,'INI DATA'!$C$3:$AD$100,13,FALSE)&lt;&gt;"","""" &amp; VLOOKUP(B1212,'INI DATA'!$C$3:$AD$100,13,FALSE)&amp;"""",""))</f>
        <v/>
      </c>
      <c r="D1221" s="65"/>
      <c r="E1221" s="64"/>
      <c r="F1221" s="7"/>
      <c r="G1221" s="7"/>
      <c r="H1221" s="7"/>
      <c r="I1221" s="6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</row>
    <row r="1222" spans="2:23" x14ac:dyDescent="0.2">
      <c r="B1222" s="66">
        <f t="shared" si="19"/>
        <v>51</v>
      </c>
      <c r="C1222" t="str">
        <f>IF(E1212="","","Data5=" &amp; IF(VLOOKUP(B1212,'INI DATA'!$C$3:$AD$100,14,FALSE)="","",VLOOKUP(B1212,'INI DATA'!$C$3:$AD$100,14,FALSE)))</f>
        <v/>
      </c>
      <c r="D1222" s="65"/>
      <c r="E1222" s="64"/>
      <c r="F1222" s="7"/>
      <c r="G1222" s="7"/>
      <c r="H1222" s="7"/>
      <c r="I1222" s="6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</row>
    <row r="1223" spans="2:23" x14ac:dyDescent="0.2">
      <c r="B1223" s="66">
        <f t="shared" si="19"/>
        <v>51</v>
      </c>
      <c r="C1223" t="str">
        <f>IF(E1212="","","Data5Label="&amp; IF(VLOOKUP(B1212,'INI DATA'!$C$3:$AD$100,15,FALSE)&lt;&gt;"","""" &amp; VLOOKUP(B1212,'INI DATA'!$C$3:$AD$100,15,FALSE)&amp;"""",""))</f>
        <v/>
      </c>
      <c r="D1223" s="65"/>
      <c r="E1223" s="64"/>
      <c r="F1223" s="7"/>
      <c r="G1223" s="7"/>
      <c r="H1223" s="7"/>
      <c r="I1223" s="6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</row>
    <row r="1224" spans="2:23" x14ac:dyDescent="0.2">
      <c r="B1224" s="66">
        <f t="shared" si="19"/>
        <v>51</v>
      </c>
      <c r="C1224" t="str">
        <f>IF(E1212="","","Data6=" &amp; IF(VLOOKUP(B1212,'INI DATA'!$C$3:$AD$100,16,FALSE)="","",VLOOKUP(B1212,'INI DATA'!$C$3:$AD$100,16,FALSE)))</f>
        <v/>
      </c>
      <c r="D1224" s="65"/>
      <c r="E1224" s="64"/>
      <c r="F1224" s="7"/>
      <c r="G1224" s="7"/>
      <c r="H1224" s="7"/>
      <c r="I1224" s="6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7"/>
    </row>
    <row r="1225" spans="2:23" x14ac:dyDescent="0.2">
      <c r="B1225" s="66">
        <f t="shared" si="19"/>
        <v>51</v>
      </c>
      <c r="C1225" t="str">
        <f>IF(E1212="","","Data6Label="&amp; IF(VLOOKUP(B1212,'INI DATA'!$C$3:$AD$100,17,FALSE)&lt;&gt;"","""" &amp; VLOOKUP(B1212,'INI DATA'!$C$3:$AD$100,17,FALSE)&amp;"""",""))</f>
        <v/>
      </c>
      <c r="D1225" s="65"/>
      <c r="E1225" s="64"/>
      <c r="F1225" s="7"/>
      <c r="G1225" s="7"/>
      <c r="H1225" s="7"/>
      <c r="I1225" s="6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</row>
    <row r="1226" spans="2:23" x14ac:dyDescent="0.2">
      <c r="B1226" s="66">
        <f t="shared" si="19"/>
        <v>51</v>
      </c>
      <c r="C1226" t="str">
        <f>IF(E1212="","","Data7=" &amp; IF(VLOOKUP(B1214,'INI DATA'!$C$3:$AD$100,18,FALSE)="","",VLOOKUP(B1214,'INI DATA'!$C$3:$AD$100,18,FALSE)))</f>
        <v/>
      </c>
      <c r="D1226" s="65"/>
      <c r="E1226" s="64"/>
      <c r="F1226" s="7"/>
      <c r="G1226" s="7"/>
      <c r="H1226" s="7"/>
      <c r="I1226" s="6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</row>
    <row r="1227" spans="2:23" x14ac:dyDescent="0.2">
      <c r="B1227" s="66">
        <f t="shared" si="19"/>
        <v>51</v>
      </c>
      <c r="C1227" t="str">
        <f>IF(E1212="","","Data7Label="&amp; IF(VLOOKUP(B1212,'INI DATA'!$C$3:$AD$100,19,FALSE)&lt;&gt;"","""" &amp; VLOOKUP(B1212,'INI DATA'!$C$3:$AD$100,19,FALSE)&amp;"""",""))</f>
        <v/>
      </c>
      <c r="D1227" s="65"/>
      <c r="E1227" s="64"/>
      <c r="F1227" s="7"/>
      <c r="G1227" s="7"/>
      <c r="H1227" s="7"/>
      <c r="I1227" s="6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</row>
    <row r="1228" spans="2:23" x14ac:dyDescent="0.2">
      <c r="B1228" s="66">
        <f t="shared" si="19"/>
        <v>51</v>
      </c>
      <c r="C1228" t="str">
        <f>IF(E1212="","","Data8=" &amp; IF(VLOOKUP(B1214,'INI DATA'!$C$3:$AD$100,20,FALSE)="","",VLOOKUP(B1214,'INI DATA'!$C$3:$AD$100,20,FALSE)))</f>
        <v/>
      </c>
      <c r="D1228" s="65"/>
      <c r="E1228" s="64"/>
      <c r="F1228" s="7"/>
      <c r="G1228" s="7"/>
      <c r="H1228" s="7"/>
      <c r="I1228" s="6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</row>
    <row r="1229" spans="2:23" x14ac:dyDescent="0.2">
      <c r="B1229" s="66">
        <f t="shared" si="19"/>
        <v>51</v>
      </c>
      <c r="C1229" t="str">
        <f>IF(E1212="","","Data8Label="&amp; IF(VLOOKUP(B1212,'INI DATA'!$C$3:$AD$100,21,FALSE)&lt;&gt;"","""" &amp; VLOOKUP(B1212,'INI DATA'!$C$3:$AD$100,21,FALSE)&amp;"""",""))</f>
        <v/>
      </c>
      <c r="D1229" s="65"/>
      <c r="E1229" s="64"/>
      <c r="F1229" s="7"/>
      <c r="G1229" s="7"/>
      <c r="H1229" s="7"/>
      <c r="I1229" s="6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</row>
    <row r="1230" spans="2:23" x14ac:dyDescent="0.2">
      <c r="B1230" s="66">
        <f t="shared" si="19"/>
        <v>51</v>
      </c>
      <c r="C1230" t="str">
        <f>IF(E1212="","","Data9=" &amp; IF(VLOOKUP(B1214,'INI DATA'!$C$3:$AD$100,22,FALSE)="","",VLOOKUP(B1214,'INI DATA'!$C$3:$AD$100,22,FALSE)))</f>
        <v/>
      </c>
      <c r="D1230" s="65"/>
      <c r="E1230" s="64"/>
      <c r="F1230" s="7"/>
      <c r="G1230" s="7"/>
      <c r="H1230" s="7"/>
      <c r="I1230" s="6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</row>
    <row r="1231" spans="2:23" x14ac:dyDescent="0.2">
      <c r="B1231" s="66">
        <f t="shared" si="19"/>
        <v>51</v>
      </c>
      <c r="C1231" t="str">
        <f>IF(E1212="","","Data9Label="&amp; IF(VLOOKUP(B1212,'INI DATA'!$C$3:$AD$100,23,FALSE)&lt;&gt;"","""" &amp; VLOOKUP(B1212,'INI DATA'!$C$3:$AD$100,23,FALSE)&amp;"""",""))</f>
        <v/>
      </c>
      <c r="D1231" s="65"/>
      <c r="E1231" s="64"/>
      <c r="F1231" s="7"/>
      <c r="G1231" s="7"/>
      <c r="H1231" s="7"/>
      <c r="I1231" s="6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</row>
    <row r="1232" spans="2:23" x14ac:dyDescent="0.2">
      <c r="B1232" s="66">
        <f t="shared" si="19"/>
        <v>51</v>
      </c>
      <c r="C1232" t="str">
        <f>IF(E1212="","","Data10=" &amp; IF(VLOOKUP(B1214,'INI DATA'!$C$3:$AD$100,24,FALSE)="","",VLOOKUP(B1214,'INI DATA'!$C$3:$AD$100,24,FALSE)))</f>
        <v/>
      </c>
      <c r="D1232" s="65"/>
      <c r="E1232" s="64"/>
      <c r="F1232" s="7"/>
      <c r="G1232" s="7"/>
      <c r="H1232" s="7"/>
      <c r="I1232" s="6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</row>
    <row r="1233" spans="2:23" x14ac:dyDescent="0.2">
      <c r="B1233" s="66">
        <f t="shared" si="19"/>
        <v>51</v>
      </c>
      <c r="C1233" t="str">
        <f>IF(E1212="","","Data10Label="&amp; IF(VLOOKUP(B1212,'INI DATA'!$C$3:$AD$100,25,FALSE)&lt;&gt;"","""" &amp; VLOOKUP(B1212,'INI DATA'!$C$3:$AD$100,25,FALSE)&amp;"""",""))</f>
        <v/>
      </c>
      <c r="D1233" s="65"/>
      <c r="E1233" s="64"/>
      <c r="F1233" s="7"/>
      <c r="G1233" s="7"/>
      <c r="H1233" s="7"/>
      <c r="I1233" s="6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7"/>
    </row>
    <row r="1234" spans="2:23" x14ac:dyDescent="0.2">
      <c r="B1234" s="66">
        <f t="shared" si="19"/>
        <v>51</v>
      </c>
      <c r="C1234" t="str">
        <f>IF(E1212="","","Timer=" &amp; IF(VLOOKUP(B1212,'INI DATA'!$C$3:$AF$100,4,FALSE)="","",VLOOKUP(B1212,'INI DATA'!$C$3:$AF$100,4,FALSE)))</f>
        <v/>
      </c>
      <c r="D1234" s="65"/>
      <c r="E1234" s="64"/>
      <c r="F1234" s="7"/>
      <c r="G1234" s="7"/>
      <c r="H1234" s="7"/>
      <c r="I1234" s="6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7"/>
    </row>
    <row r="1235" spans="2:23" x14ac:dyDescent="0.2">
      <c r="B1235" s="66">
        <f t="shared" si="19"/>
        <v>51</v>
      </c>
      <c r="C1235" t="str">
        <f>IF(E1212="","","PurgeDays=" &amp; IF(VLOOKUP(B1212,'INI DATA'!$C$3:$AD$100,7,FALSE)&lt;&gt;"",VLOOKUP(B1212,'INI DATA'!$C$3:$AD$100,26,FALSE),""))</f>
        <v/>
      </c>
      <c r="D1235" s="65"/>
      <c r="E1235" s="64"/>
      <c r="F1235" s="7"/>
      <c r="G1235" s="7"/>
      <c r="H1235" s="7"/>
      <c r="I1235" s="6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</row>
    <row r="1236" spans="2:23" x14ac:dyDescent="0.2">
      <c r="B1236" s="66">
        <f t="shared" si="19"/>
        <v>52</v>
      </c>
      <c r="C1236" t="str">
        <f>IF(E1236="","","[DBTable" &amp; VLOOKUP(B1236,'INI DATA'!$C$3:$AF$99,1,FALSE) &amp; "]")</f>
        <v/>
      </c>
      <c r="D1236" s="65"/>
      <c r="E1236" s="64" t="str">
        <f>IF(VLOOKUP(B1236,'INI DATA'!$C$3:$AD$100,5,FALSE)="","","used")</f>
        <v/>
      </c>
      <c r="F1236" s="7"/>
      <c r="G1236" s="7"/>
      <c r="H1236" s="7"/>
      <c r="I1236" s="6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</row>
    <row r="1237" spans="2:23" x14ac:dyDescent="0.2">
      <c r="B1237" s="66">
        <f t="shared" si="19"/>
        <v>52</v>
      </c>
      <c r="C1237" t="str">
        <f>IF(E1236="","","Name=" &amp; IF(VLOOKUP(B1236,'INI DATA'!$C$3:$AD$100,5,FALSE)="","",VLOOKUP(B1236,'INI DATA'!$C$3:$AD$100,2,FALSE)&amp;"-"&amp;VLOOKUP(B1236,'INI DATA'!$C$3:$AD$100,5,FALSE)))</f>
        <v/>
      </c>
      <c r="D1237" s="65"/>
      <c r="E1237" s="64"/>
      <c r="F1237" s="7"/>
      <c r="G1237" s="7"/>
      <c r="H1237" s="7"/>
      <c r="I1237" s="6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</row>
    <row r="1238" spans="2:23" x14ac:dyDescent="0.2">
      <c r="B1238" s="66">
        <f t="shared" si="19"/>
        <v>52</v>
      </c>
      <c r="C1238" t="str">
        <f>IF(E1236="","","Data1=" &amp; IF(VLOOKUP(B1236,'INI DATA'!$C$3:$AD$100,6,FALSE)="",0,VLOOKUP(B1236,'INI DATA'!$C$3:$AD$100,6,FALSE)))</f>
        <v/>
      </c>
      <c r="D1238" s="65"/>
      <c r="E1238" s="64"/>
      <c r="F1238" s="7"/>
      <c r="G1238" s="7"/>
      <c r="H1238" s="7"/>
      <c r="I1238" s="6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7"/>
    </row>
    <row r="1239" spans="2:23" x14ac:dyDescent="0.2">
      <c r="B1239" s="66">
        <f t="shared" si="19"/>
        <v>52</v>
      </c>
      <c r="C1239" t="str">
        <f>IF(E1236="","","Data1Label="&amp; IF(VLOOKUP(B1236,'INI DATA'!$C$3:$AD$100,7,FALSE)&lt;&gt;"","""" &amp; VLOOKUP(B1236,'INI DATA'!$C$3:$AD$100,7,FALSE)&amp;"""",""))</f>
        <v/>
      </c>
      <c r="D1239" s="65"/>
      <c r="E1239" s="64"/>
      <c r="F1239" s="7"/>
      <c r="G1239" s="7"/>
      <c r="H1239" s="7"/>
      <c r="I1239" s="6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</row>
    <row r="1240" spans="2:23" x14ac:dyDescent="0.2">
      <c r="B1240" s="66">
        <f t="shared" si="19"/>
        <v>52</v>
      </c>
      <c r="C1240" t="str">
        <f>IF(E1236="","","Data2=" &amp; IF(VLOOKUP(B1236,'INI DATA'!$C$3:$AD$100,8,FALSE)="","",VLOOKUP(B1236,'INI DATA'!$C$3:$AD$100,8,FALSE)))</f>
        <v/>
      </c>
      <c r="D1240" s="65"/>
      <c r="E1240" s="64"/>
      <c r="F1240" s="7"/>
      <c r="G1240" s="7"/>
      <c r="H1240" s="7"/>
      <c r="I1240" s="6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</row>
    <row r="1241" spans="2:23" x14ac:dyDescent="0.2">
      <c r="B1241" s="66">
        <f t="shared" si="19"/>
        <v>52</v>
      </c>
      <c r="C1241" t="str">
        <f>IF(E1236="","","Data2Label="&amp; IF(VLOOKUP(B1236,'INI DATA'!$C$3:$AD$100,9,FALSE)&lt;&gt;"","""" &amp; VLOOKUP(B1236,'INI DATA'!$C$3:$AD$100,9,FALSE)&amp;"""",""))</f>
        <v/>
      </c>
      <c r="D1241" s="65"/>
      <c r="E1241" s="64"/>
      <c r="F1241" s="7"/>
      <c r="G1241" s="7"/>
      <c r="H1241" s="7"/>
      <c r="I1241" s="6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</row>
    <row r="1242" spans="2:23" x14ac:dyDescent="0.2">
      <c r="B1242" s="66">
        <f t="shared" si="19"/>
        <v>52</v>
      </c>
      <c r="C1242" t="str">
        <f>IF(E1236="","","Data3=" &amp; IF(VLOOKUP(B1236,'INI DATA'!$C$3:$AD$100,10,FALSE)="","",VLOOKUP(B1236,'INI DATA'!$C$3:$AD$100,10,FALSE)))</f>
        <v/>
      </c>
      <c r="D1242" s="65"/>
      <c r="E1242" s="64"/>
      <c r="F1242" s="7"/>
      <c r="G1242" s="7"/>
      <c r="H1242" s="7"/>
      <c r="I1242" s="6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</row>
    <row r="1243" spans="2:23" x14ac:dyDescent="0.2">
      <c r="B1243" s="66">
        <f t="shared" si="19"/>
        <v>52</v>
      </c>
      <c r="C1243" t="str">
        <f>IF(E1236="","","Data3Label="&amp; IF(VLOOKUP(B1236,'INI DATA'!$C$3:$AD$100,11,FALSE)&lt;&gt;"","""" &amp; VLOOKUP(B1236,'INI DATA'!$C$3:$AD$100,11,FALSE)&amp;"""",""))</f>
        <v/>
      </c>
      <c r="D1243" s="65"/>
      <c r="E1243" s="64"/>
      <c r="F1243" s="7"/>
      <c r="G1243" s="7"/>
      <c r="H1243" s="7"/>
      <c r="I1243" s="6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</row>
    <row r="1244" spans="2:23" x14ac:dyDescent="0.2">
      <c r="B1244" s="66">
        <f t="shared" si="19"/>
        <v>52</v>
      </c>
      <c r="C1244" t="str">
        <f>IF(E1236="","","Data4=" &amp; IF(VLOOKUP(B1236,'INI DATA'!$C$3:$AD$100,12,FALSE)="","",VLOOKUP(B1236,'INI DATA'!$C$3:$AD$100,12,FALSE)))</f>
        <v/>
      </c>
      <c r="D1244" s="65"/>
      <c r="E1244" s="64"/>
      <c r="F1244" s="7"/>
      <c r="G1244" s="7"/>
      <c r="H1244" s="7"/>
      <c r="I1244" s="6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</row>
    <row r="1245" spans="2:23" x14ac:dyDescent="0.2">
      <c r="B1245" s="66">
        <f t="shared" si="19"/>
        <v>52</v>
      </c>
      <c r="C1245" t="str">
        <f>IF(E1236="","","Data4Label="&amp; IF(VLOOKUP(B1236,'INI DATA'!$C$3:$AD$100,13,FALSE)&lt;&gt;"","""" &amp; VLOOKUP(B1236,'INI DATA'!$C$3:$AD$100,13,FALSE)&amp;"""",""))</f>
        <v/>
      </c>
      <c r="D1245" s="65"/>
      <c r="E1245" s="64"/>
      <c r="F1245" s="7"/>
      <c r="G1245" s="7"/>
      <c r="H1245" s="7"/>
      <c r="I1245" s="6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</row>
    <row r="1246" spans="2:23" x14ac:dyDescent="0.2">
      <c r="B1246" s="66">
        <f t="shared" si="19"/>
        <v>52</v>
      </c>
      <c r="C1246" t="str">
        <f>IF(E1236="","","Data5=" &amp; IF(VLOOKUP(B1236,'INI DATA'!$C$3:$AD$100,14,FALSE)="","",VLOOKUP(B1236,'INI DATA'!$C$3:$AD$100,14,FALSE)))</f>
        <v/>
      </c>
      <c r="D1246" s="65"/>
      <c r="E1246" s="64"/>
      <c r="F1246" s="7"/>
      <c r="G1246" s="7"/>
      <c r="H1246" s="7"/>
      <c r="I1246" s="6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7"/>
    </row>
    <row r="1247" spans="2:23" x14ac:dyDescent="0.2">
      <c r="B1247" s="66">
        <f t="shared" si="19"/>
        <v>52</v>
      </c>
      <c r="C1247" t="str">
        <f>IF(E1236="","","Data5Label="&amp; IF(VLOOKUP(B1236,'INI DATA'!$C$3:$AD$100,15,FALSE)&lt;&gt;"","""" &amp; VLOOKUP(B1236,'INI DATA'!$C$3:$AD$100,15,FALSE)&amp;"""",""))</f>
        <v/>
      </c>
      <c r="D1247" s="65"/>
      <c r="E1247" s="64"/>
      <c r="F1247" s="7"/>
      <c r="G1247" s="7"/>
      <c r="H1247" s="7"/>
      <c r="I1247" s="6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</row>
    <row r="1248" spans="2:23" x14ac:dyDescent="0.2">
      <c r="B1248" s="66">
        <f t="shared" si="19"/>
        <v>52</v>
      </c>
      <c r="C1248" t="str">
        <f>IF(E1236="","","Data6=" &amp; IF(VLOOKUP(B1236,'INI DATA'!$C$3:$AD$100,16,FALSE)="","",VLOOKUP(B1236,'INI DATA'!$C$3:$AD$100,16,FALSE)))</f>
        <v/>
      </c>
      <c r="D1248" s="65"/>
      <c r="E1248" s="64"/>
      <c r="F1248" s="7"/>
      <c r="G1248" s="7"/>
      <c r="H1248" s="7"/>
      <c r="I1248" s="6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</row>
    <row r="1249" spans="2:23" x14ac:dyDescent="0.2">
      <c r="B1249" s="66">
        <f t="shared" si="19"/>
        <v>52</v>
      </c>
      <c r="C1249" t="str">
        <f>IF(E1236="","","Data6Label="&amp; IF(VLOOKUP(B1236,'INI DATA'!$C$3:$AD$100,17,FALSE)&lt;&gt;"","""" &amp; VLOOKUP(B1236,'INI DATA'!$C$3:$AD$100,17,FALSE)&amp;"""",""))</f>
        <v/>
      </c>
      <c r="D1249" s="65"/>
      <c r="E1249" s="64"/>
      <c r="F1249" s="7"/>
      <c r="G1249" s="7"/>
      <c r="H1249" s="7"/>
      <c r="I1249" s="6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</row>
    <row r="1250" spans="2:23" x14ac:dyDescent="0.2">
      <c r="B1250" s="66">
        <f t="shared" si="19"/>
        <v>52</v>
      </c>
      <c r="C1250" t="str">
        <f>IF(E1236="","","Data7=" &amp; IF(VLOOKUP(B1238,'INI DATA'!$C$3:$AD$100,18,FALSE)="","",VLOOKUP(B1238,'INI DATA'!$C$3:$AD$100,18,FALSE)))</f>
        <v/>
      </c>
      <c r="D1250" s="65"/>
      <c r="E1250" s="64"/>
      <c r="F1250" s="7"/>
      <c r="G1250" s="7"/>
      <c r="H1250" s="7"/>
      <c r="I1250" s="6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</row>
    <row r="1251" spans="2:23" x14ac:dyDescent="0.2">
      <c r="B1251" s="66">
        <f t="shared" si="19"/>
        <v>52</v>
      </c>
      <c r="C1251" t="str">
        <f>IF(E1236="","","Data7Label="&amp; IF(VLOOKUP(B1236,'INI DATA'!$C$3:$AD$100,19,FALSE)&lt;&gt;"","""" &amp; VLOOKUP(B1236,'INI DATA'!$C$3:$AD$100,19,FALSE)&amp;"""",""))</f>
        <v/>
      </c>
      <c r="D1251" s="65"/>
      <c r="E1251" s="64"/>
      <c r="F1251" s="7"/>
      <c r="G1251" s="7"/>
      <c r="H1251" s="7"/>
      <c r="I1251" s="6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</row>
    <row r="1252" spans="2:23" x14ac:dyDescent="0.2">
      <c r="B1252" s="66">
        <f t="shared" si="19"/>
        <v>52</v>
      </c>
      <c r="C1252" t="str">
        <f>IF(E1236="","","Data8=" &amp; IF(VLOOKUP(B1238,'INI DATA'!$C$3:$AD$100,20,FALSE)="","",VLOOKUP(B1238,'INI DATA'!$C$3:$AD$100,20,FALSE)))</f>
        <v/>
      </c>
      <c r="D1252" s="65"/>
      <c r="E1252" s="64"/>
      <c r="F1252" s="7"/>
      <c r="G1252" s="7"/>
      <c r="H1252" s="7"/>
      <c r="I1252" s="6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</row>
    <row r="1253" spans="2:23" x14ac:dyDescent="0.2">
      <c r="B1253" s="66">
        <f t="shared" si="19"/>
        <v>52</v>
      </c>
      <c r="C1253" t="str">
        <f>IF(E1236="","","Data8Label="&amp; IF(VLOOKUP(B1236,'INI DATA'!$C$3:$AD$100,21,FALSE)&lt;&gt;"","""" &amp; VLOOKUP(B1236,'INI DATA'!$C$3:$AD$100,21,FALSE)&amp;"""",""))</f>
        <v/>
      </c>
      <c r="D1253" s="65"/>
      <c r="E1253" s="64"/>
      <c r="F1253" s="7"/>
      <c r="G1253" s="7"/>
      <c r="H1253" s="7"/>
      <c r="I1253" s="6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</row>
    <row r="1254" spans="2:23" x14ac:dyDescent="0.2">
      <c r="B1254" s="66">
        <f t="shared" si="19"/>
        <v>52</v>
      </c>
      <c r="C1254" t="str">
        <f>IF(E1236="","","Data9=" &amp; IF(VLOOKUP(B1238,'INI DATA'!$C$3:$AD$100,22,FALSE)="","",VLOOKUP(B1238,'INI DATA'!$C$3:$AD$100,22,FALSE)))</f>
        <v/>
      </c>
      <c r="D1254" s="65"/>
      <c r="E1254" s="64"/>
      <c r="F1254" s="7"/>
      <c r="G1254" s="7"/>
      <c r="H1254" s="7"/>
      <c r="I1254" s="6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</row>
    <row r="1255" spans="2:23" x14ac:dyDescent="0.2">
      <c r="B1255" s="66">
        <f t="shared" si="19"/>
        <v>52</v>
      </c>
      <c r="C1255" t="str">
        <f>IF(E1236="","","Data9Label="&amp; IF(VLOOKUP(B1236,'INI DATA'!$C$3:$AD$100,23,FALSE)&lt;&gt;"","""" &amp; VLOOKUP(B1236,'INI DATA'!$C$3:$AD$100,23,FALSE)&amp;"""",""))</f>
        <v/>
      </c>
      <c r="D1255" s="65"/>
      <c r="E1255" s="64"/>
      <c r="F1255" s="7"/>
      <c r="G1255" s="7"/>
      <c r="H1255" s="7"/>
      <c r="I1255" s="6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</row>
    <row r="1256" spans="2:23" x14ac:dyDescent="0.2">
      <c r="B1256" s="66">
        <f t="shared" si="19"/>
        <v>52</v>
      </c>
      <c r="C1256" t="str">
        <f>IF(E1236="","","Data10=" &amp; IF(VLOOKUP(B1238,'INI DATA'!$C$3:$AD$100,24,FALSE)="","",VLOOKUP(B1238,'INI DATA'!$C$3:$AD$100,24,FALSE)))</f>
        <v/>
      </c>
      <c r="D1256" s="65"/>
      <c r="E1256" s="64"/>
      <c r="F1256" s="7"/>
      <c r="G1256" s="7"/>
      <c r="H1256" s="7"/>
      <c r="I1256" s="6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</row>
    <row r="1257" spans="2:23" x14ac:dyDescent="0.2">
      <c r="B1257" s="66">
        <f t="shared" si="19"/>
        <v>52</v>
      </c>
      <c r="C1257" t="str">
        <f>IF(E1236="","","Data10Label="&amp; IF(VLOOKUP(B1236,'INI DATA'!$C$3:$AD$100,25,FALSE)&lt;&gt;"","""" &amp; VLOOKUP(B1236,'INI DATA'!$C$3:$AD$100,25,FALSE)&amp;"""",""))</f>
        <v/>
      </c>
      <c r="D1257" s="65"/>
      <c r="E1257" s="64"/>
      <c r="F1257" s="7"/>
      <c r="G1257" s="7"/>
      <c r="H1257" s="7"/>
      <c r="I1257" s="6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</row>
    <row r="1258" spans="2:23" x14ac:dyDescent="0.2">
      <c r="B1258" s="66">
        <f t="shared" si="19"/>
        <v>52</v>
      </c>
      <c r="C1258" t="str">
        <f>IF(E1236="","","Timer=" &amp; IF(VLOOKUP(B1236,'INI DATA'!$C$3:$AF$100,4,FALSE)="","",VLOOKUP(B1236,'INI DATA'!$C$3:$AF$100,4,FALSE)))</f>
        <v/>
      </c>
      <c r="D1258" s="65"/>
      <c r="E1258" s="64"/>
      <c r="F1258" s="7"/>
      <c r="G1258" s="7"/>
      <c r="H1258" s="7"/>
      <c r="I1258" s="6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</row>
    <row r="1259" spans="2:23" x14ac:dyDescent="0.2">
      <c r="B1259" s="66">
        <f t="shared" si="19"/>
        <v>52</v>
      </c>
      <c r="C1259" t="str">
        <f>IF(E1236="","","PurgeDays=" &amp; IF(VLOOKUP(B1236,'INI DATA'!$C$3:$AD$100,7,FALSE)&lt;&gt;"",VLOOKUP(B1236,'INI DATA'!$C$3:$AD$100,26,FALSE),""))</f>
        <v/>
      </c>
      <c r="D1259" s="65"/>
      <c r="E1259" s="64"/>
      <c r="F1259" s="7"/>
      <c r="G1259" s="7"/>
      <c r="H1259" s="7"/>
      <c r="I1259" s="6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7"/>
    </row>
    <row r="1260" spans="2:23" x14ac:dyDescent="0.2">
      <c r="B1260" s="66">
        <f t="shared" si="19"/>
        <v>53</v>
      </c>
      <c r="C1260" t="str">
        <f>IF(E1260="","","[DBTable" &amp; VLOOKUP(B1260,'INI DATA'!$C$3:$AF$99,1,FALSE) &amp; "]")</f>
        <v/>
      </c>
      <c r="D1260" s="65"/>
      <c r="E1260" s="64" t="str">
        <f>IF(VLOOKUP(B1260,'INI DATA'!$C$3:$AD$100,5,FALSE)="","","used")</f>
        <v/>
      </c>
      <c r="F1260" s="7"/>
      <c r="G1260" s="7"/>
      <c r="H1260" s="7"/>
      <c r="I1260" s="6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</row>
    <row r="1261" spans="2:23" x14ac:dyDescent="0.2">
      <c r="B1261" s="66">
        <f t="shared" si="19"/>
        <v>53</v>
      </c>
      <c r="C1261" t="str">
        <f>IF(E1260="","","Name=" &amp; IF(VLOOKUP(B1260,'INI DATA'!$C$3:$AD$100,5,FALSE)="","",VLOOKUP(B1260,'INI DATA'!$C$3:$AD$100,2,FALSE)&amp;"-"&amp;VLOOKUP(B1260,'INI DATA'!$C$3:$AD$100,5,FALSE)))</f>
        <v/>
      </c>
      <c r="D1261" s="65"/>
      <c r="E1261" s="64"/>
      <c r="F1261" s="7"/>
      <c r="G1261" s="7"/>
      <c r="H1261" s="7"/>
      <c r="I1261" s="6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</row>
    <row r="1262" spans="2:23" x14ac:dyDescent="0.2">
      <c r="B1262" s="66">
        <f t="shared" si="19"/>
        <v>53</v>
      </c>
      <c r="C1262" t="str">
        <f>IF(E1260="","","Data1=" &amp; IF(VLOOKUP(B1260,'INI DATA'!$C$3:$AD$100,6,FALSE)="",0,VLOOKUP(B1260,'INI DATA'!$C$3:$AD$100,6,FALSE)))</f>
        <v/>
      </c>
      <c r="D1262" s="65"/>
      <c r="E1262" s="64"/>
      <c r="F1262" s="7"/>
      <c r="G1262" s="7"/>
      <c r="H1262" s="7"/>
      <c r="I1262" s="6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</row>
    <row r="1263" spans="2:23" x14ac:dyDescent="0.2">
      <c r="B1263" s="66">
        <f t="shared" si="19"/>
        <v>53</v>
      </c>
      <c r="C1263" t="str">
        <f>IF(E1260="","","Data1Label="&amp; IF(VLOOKUP(B1260,'INI DATA'!$C$3:$AD$100,7,FALSE)&lt;&gt;"","""" &amp; VLOOKUP(B1260,'INI DATA'!$C$3:$AD$100,7,FALSE)&amp;"""",""))</f>
        <v/>
      </c>
      <c r="D1263" s="65"/>
      <c r="E1263" s="64"/>
      <c r="F1263" s="7"/>
      <c r="G1263" s="7"/>
      <c r="H1263" s="7"/>
      <c r="I1263" s="6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</row>
    <row r="1264" spans="2:23" x14ac:dyDescent="0.2">
      <c r="B1264" s="66">
        <f t="shared" si="19"/>
        <v>53</v>
      </c>
      <c r="C1264" t="str">
        <f>IF(E1260="","","Data2=" &amp; IF(VLOOKUP(B1260,'INI DATA'!$C$3:$AD$100,8,FALSE)="","",VLOOKUP(B1260,'INI DATA'!$C$3:$AD$100,8,FALSE)))</f>
        <v/>
      </c>
      <c r="D1264" s="65"/>
      <c r="E1264" s="64"/>
      <c r="F1264" s="7"/>
      <c r="G1264" s="7"/>
      <c r="H1264" s="7"/>
      <c r="I1264" s="6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7"/>
    </row>
    <row r="1265" spans="2:23" x14ac:dyDescent="0.2">
      <c r="B1265" s="66">
        <f t="shared" si="19"/>
        <v>53</v>
      </c>
      <c r="C1265" t="str">
        <f>IF(E1260="","","Data2Label="&amp; IF(VLOOKUP(B1260,'INI DATA'!$C$3:$AD$100,9,FALSE)&lt;&gt;"","""" &amp; VLOOKUP(B1260,'INI DATA'!$C$3:$AD$100,9,FALSE)&amp;"""",""))</f>
        <v/>
      </c>
      <c r="D1265" s="65"/>
      <c r="E1265" s="64"/>
      <c r="F1265" s="7"/>
      <c r="G1265" s="7"/>
      <c r="H1265" s="7"/>
      <c r="I1265" s="6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</row>
    <row r="1266" spans="2:23" x14ac:dyDescent="0.2">
      <c r="B1266" s="66">
        <f t="shared" si="19"/>
        <v>53</v>
      </c>
      <c r="C1266" t="str">
        <f>IF(E1260="","","Data3=" &amp; IF(VLOOKUP(B1260,'INI DATA'!$C$3:$AD$100,10,FALSE)="","",VLOOKUP(B1260,'INI DATA'!$C$3:$AD$100,10,FALSE)))</f>
        <v/>
      </c>
      <c r="D1266" s="65"/>
      <c r="E1266" s="64"/>
      <c r="F1266" s="7"/>
      <c r="G1266" s="7"/>
      <c r="H1266" s="7"/>
      <c r="I1266" s="6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</row>
    <row r="1267" spans="2:23" x14ac:dyDescent="0.2">
      <c r="B1267" s="66">
        <f t="shared" ref="B1267:B1330" si="20">IF((ROW()/24)&lt;&gt;ROUND(ROW()/24,0),ROUND(ROW()/24,0),ROW()/24)</f>
        <v>53</v>
      </c>
      <c r="C1267" t="str">
        <f>IF(E1260="","","Data3Label="&amp; IF(VLOOKUP(B1260,'INI DATA'!$C$3:$AD$100,11,FALSE)&lt;&gt;"","""" &amp; VLOOKUP(B1260,'INI DATA'!$C$3:$AD$100,11,FALSE)&amp;"""",""))</f>
        <v/>
      </c>
      <c r="D1267" s="65"/>
      <c r="E1267" s="64"/>
      <c r="F1267" s="7"/>
      <c r="G1267" s="7"/>
      <c r="H1267" s="7"/>
      <c r="I1267" s="6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</row>
    <row r="1268" spans="2:23" x14ac:dyDescent="0.2">
      <c r="B1268" s="66">
        <f t="shared" si="20"/>
        <v>53</v>
      </c>
      <c r="C1268" t="str">
        <f>IF(E1260="","","Data4=" &amp; IF(VLOOKUP(B1260,'INI DATA'!$C$3:$AD$100,12,FALSE)="","",VLOOKUP(B1260,'INI DATA'!$C$3:$AD$100,12,FALSE)))</f>
        <v/>
      </c>
      <c r="D1268" s="65"/>
      <c r="E1268" s="64"/>
      <c r="F1268" s="7"/>
      <c r="G1268" s="7"/>
      <c r="H1268" s="7"/>
      <c r="I1268" s="6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</row>
    <row r="1269" spans="2:23" x14ac:dyDescent="0.2">
      <c r="B1269" s="66">
        <f t="shared" si="20"/>
        <v>53</v>
      </c>
      <c r="C1269" t="str">
        <f>IF(E1260="","","Data4Label="&amp; IF(VLOOKUP(B1260,'INI DATA'!$C$3:$AD$100,13,FALSE)&lt;&gt;"","""" &amp; VLOOKUP(B1260,'INI DATA'!$C$3:$AD$100,13,FALSE)&amp;"""",""))</f>
        <v/>
      </c>
      <c r="D1269" s="65"/>
      <c r="E1269" s="64"/>
      <c r="F1269" s="7"/>
      <c r="G1269" s="7"/>
      <c r="H1269" s="7"/>
      <c r="I1269" s="6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</row>
    <row r="1270" spans="2:23" x14ac:dyDescent="0.2">
      <c r="B1270" s="66">
        <f t="shared" si="20"/>
        <v>53</v>
      </c>
      <c r="C1270" t="str">
        <f>IF(E1260="","","Data5=" &amp; IF(VLOOKUP(B1260,'INI DATA'!$C$3:$AD$100,14,FALSE)="","",VLOOKUP(B1260,'INI DATA'!$C$3:$AD$100,14,FALSE)))</f>
        <v/>
      </c>
      <c r="D1270" s="65"/>
      <c r="E1270" s="64"/>
      <c r="F1270" s="7"/>
      <c r="G1270" s="7"/>
      <c r="H1270" s="7"/>
      <c r="I1270" s="6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</row>
    <row r="1271" spans="2:23" x14ac:dyDescent="0.2">
      <c r="B1271" s="66">
        <f t="shared" si="20"/>
        <v>53</v>
      </c>
      <c r="C1271" t="str">
        <f>IF(E1260="","","Data5Label="&amp; IF(VLOOKUP(B1260,'INI DATA'!$C$3:$AD$100,15,FALSE)&lt;&gt;"","""" &amp; VLOOKUP(B1260,'INI DATA'!$C$3:$AD$100,15,FALSE)&amp;"""",""))</f>
        <v/>
      </c>
      <c r="D1271" s="65"/>
      <c r="E1271" s="64"/>
      <c r="F1271" s="7"/>
      <c r="G1271" s="7"/>
      <c r="H1271" s="7"/>
      <c r="I1271" s="6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</row>
    <row r="1272" spans="2:23" x14ac:dyDescent="0.2">
      <c r="B1272" s="66">
        <f t="shared" si="20"/>
        <v>53</v>
      </c>
      <c r="C1272" t="str">
        <f>IF(E1260="","","Data6=" &amp; IF(VLOOKUP(B1260,'INI DATA'!$C$3:$AD$100,16,FALSE)="","",VLOOKUP(B1260,'INI DATA'!$C$3:$AD$100,16,FALSE)))</f>
        <v/>
      </c>
      <c r="D1272" s="65"/>
      <c r="E1272" s="64"/>
      <c r="F1272" s="7"/>
      <c r="G1272" s="7"/>
      <c r="H1272" s="7"/>
      <c r="I1272" s="6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</row>
    <row r="1273" spans="2:23" x14ac:dyDescent="0.2">
      <c r="B1273" s="66">
        <f t="shared" si="20"/>
        <v>53</v>
      </c>
      <c r="C1273" t="str">
        <f>IF(E1260="","","Data6Label="&amp; IF(VLOOKUP(B1260,'INI DATA'!$C$3:$AD$100,17,FALSE)&lt;&gt;"","""" &amp; VLOOKUP(B1260,'INI DATA'!$C$3:$AD$100,17,FALSE)&amp;"""",""))</f>
        <v/>
      </c>
      <c r="D1273" s="65"/>
      <c r="E1273" s="64"/>
      <c r="F1273" s="7"/>
      <c r="G1273" s="7"/>
      <c r="H1273" s="7"/>
      <c r="I1273" s="6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7"/>
    </row>
    <row r="1274" spans="2:23" x14ac:dyDescent="0.2">
      <c r="B1274" s="66">
        <f t="shared" si="20"/>
        <v>53</v>
      </c>
      <c r="C1274" t="str">
        <f>IF(E1260="","","Data7=" &amp; IF(VLOOKUP(B1262,'INI DATA'!$C$3:$AD$100,18,FALSE)="","",VLOOKUP(B1262,'INI DATA'!$C$3:$AD$100,18,FALSE)))</f>
        <v/>
      </c>
      <c r="D1274" s="65"/>
      <c r="E1274" s="64"/>
      <c r="F1274" s="7"/>
      <c r="G1274" s="7"/>
      <c r="H1274" s="7"/>
      <c r="I1274" s="6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</row>
    <row r="1275" spans="2:23" x14ac:dyDescent="0.2">
      <c r="B1275" s="66">
        <f t="shared" si="20"/>
        <v>53</v>
      </c>
      <c r="C1275" t="str">
        <f>IF(E1260="","","Data7Label="&amp; IF(VLOOKUP(B1260,'INI DATA'!$C$3:$AD$100,19,FALSE)&lt;&gt;"","""" &amp; VLOOKUP(B1260,'INI DATA'!$C$3:$AD$100,19,FALSE)&amp;"""",""))</f>
        <v/>
      </c>
      <c r="D1275" s="65"/>
      <c r="E1275" s="64"/>
      <c r="F1275" s="7"/>
      <c r="G1275" s="7"/>
      <c r="H1275" s="7"/>
      <c r="I1275" s="6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</row>
    <row r="1276" spans="2:23" x14ac:dyDescent="0.2">
      <c r="B1276" s="66">
        <f t="shared" si="20"/>
        <v>53</v>
      </c>
      <c r="C1276" t="str">
        <f>IF(E1260="","","Data8=" &amp; IF(VLOOKUP(B1262,'INI DATA'!$C$3:$AD$100,20,FALSE)="","",VLOOKUP(B1262,'INI DATA'!$C$3:$AD$100,20,FALSE)))</f>
        <v/>
      </c>
      <c r="D1276" s="65"/>
      <c r="E1276" s="64"/>
      <c r="F1276" s="7"/>
      <c r="G1276" s="7"/>
      <c r="H1276" s="7"/>
      <c r="I1276" s="6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</row>
    <row r="1277" spans="2:23" x14ac:dyDescent="0.2">
      <c r="B1277" s="66">
        <f t="shared" si="20"/>
        <v>53</v>
      </c>
      <c r="C1277" t="str">
        <f>IF(E1260="","","Data8Label="&amp; IF(VLOOKUP(B1260,'INI DATA'!$C$3:$AD$100,21,FALSE)&lt;&gt;"","""" &amp; VLOOKUP(B1260,'INI DATA'!$C$3:$AD$100,21,FALSE)&amp;"""",""))</f>
        <v/>
      </c>
      <c r="D1277" s="65"/>
      <c r="E1277" s="64"/>
      <c r="F1277" s="7"/>
      <c r="G1277" s="7"/>
      <c r="H1277" s="7"/>
      <c r="I1277" s="6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</row>
    <row r="1278" spans="2:23" x14ac:dyDescent="0.2">
      <c r="B1278" s="66">
        <f t="shared" si="20"/>
        <v>53</v>
      </c>
      <c r="C1278" t="str">
        <f>IF(E1260="","","Data9=" &amp; IF(VLOOKUP(B1262,'INI DATA'!$C$3:$AD$100,22,FALSE)="","",VLOOKUP(B1262,'INI DATA'!$C$3:$AD$100,22,FALSE)))</f>
        <v/>
      </c>
      <c r="D1278" s="65"/>
      <c r="E1278" s="64"/>
      <c r="F1278" s="7"/>
      <c r="G1278" s="7"/>
      <c r="H1278" s="7"/>
      <c r="I1278" s="6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</row>
    <row r="1279" spans="2:23" x14ac:dyDescent="0.2">
      <c r="B1279" s="66">
        <f t="shared" si="20"/>
        <v>53</v>
      </c>
      <c r="C1279" t="str">
        <f>IF(E1260="","","Data9Label="&amp; IF(VLOOKUP(B1260,'INI DATA'!$C$3:$AD$100,23,FALSE)&lt;&gt;"","""" &amp; VLOOKUP(B1260,'INI DATA'!$C$3:$AD$100,23,FALSE)&amp;"""",""))</f>
        <v/>
      </c>
      <c r="D1279" s="65"/>
      <c r="E1279" s="64"/>
      <c r="F1279" s="7"/>
      <c r="G1279" s="7"/>
      <c r="H1279" s="7"/>
      <c r="I1279" s="6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</row>
    <row r="1280" spans="2:23" x14ac:dyDescent="0.2">
      <c r="B1280" s="66">
        <f t="shared" si="20"/>
        <v>53</v>
      </c>
      <c r="C1280" t="str">
        <f>IF(E1260="","","Data10=" &amp; IF(VLOOKUP(B1262,'INI DATA'!$C$3:$AD$100,24,FALSE)="","",VLOOKUP(B1262,'INI DATA'!$C$3:$AD$100,24,FALSE)))</f>
        <v/>
      </c>
      <c r="D1280" s="65"/>
      <c r="E1280" s="64"/>
      <c r="F1280" s="7"/>
      <c r="G1280" s="7"/>
      <c r="H1280" s="7"/>
      <c r="I1280" s="6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</row>
    <row r="1281" spans="2:23" x14ac:dyDescent="0.2">
      <c r="B1281" s="66">
        <f t="shared" si="20"/>
        <v>53</v>
      </c>
      <c r="C1281" t="str">
        <f>IF(E1260="","","Data10Label="&amp; IF(VLOOKUP(B1260,'INI DATA'!$C$3:$AD$100,25,FALSE)&lt;&gt;"","""" &amp; VLOOKUP(B1260,'INI DATA'!$C$3:$AD$100,25,FALSE)&amp;"""",""))</f>
        <v/>
      </c>
      <c r="D1281" s="65"/>
      <c r="E1281" s="64"/>
      <c r="F1281" s="7"/>
      <c r="G1281" s="7"/>
      <c r="H1281" s="7"/>
      <c r="I1281" s="6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</row>
    <row r="1282" spans="2:23" x14ac:dyDescent="0.2">
      <c r="B1282" s="66">
        <f t="shared" si="20"/>
        <v>53</v>
      </c>
      <c r="C1282" t="str">
        <f>IF(E1260="","","Timer=" &amp; IF(VLOOKUP(B1260,'INI DATA'!$C$3:$AF$100,4,FALSE)="","",VLOOKUP(B1260,'INI DATA'!$C$3:$AF$100,4,FALSE)))</f>
        <v/>
      </c>
      <c r="D1282" s="65"/>
      <c r="E1282" s="64"/>
      <c r="F1282" s="7"/>
      <c r="G1282" s="7"/>
      <c r="H1282" s="7"/>
      <c r="I1282" s="6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</row>
    <row r="1283" spans="2:23" x14ac:dyDescent="0.2">
      <c r="B1283" s="66">
        <f t="shared" si="20"/>
        <v>53</v>
      </c>
      <c r="C1283" t="str">
        <f>IF(E1260="","","PurgeDays=" &amp; IF(VLOOKUP(B1260,'INI DATA'!$C$3:$AD$100,7,FALSE)&lt;&gt;"",VLOOKUP(B1260,'INI DATA'!$C$3:$AD$100,26,FALSE),""))</f>
        <v/>
      </c>
      <c r="D1283" s="65"/>
      <c r="E1283" s="64"/>
      <c r="F1283" s="7"/>
      <c r="G1283" s="7"/>
      <c r="H1283" s="7"/>
      <c r="I1283" s="6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</row>
    <row r="1284" spans="2:23" x14ac:dyDescent="0.2">
      <c r="B1284" s="66">
        <f t="shared" si="20"/>
        <v>54</v>
      </c>
      <c r="C1284" t="str">
        <f>IF(E1284="","","[DBTable" &amp; VLOOKUP(B1284,'INI DATA'!$C$3:$AF$99,1,FALSE) &amp; "]")</f>
        <v/>
      </c>
      <c r="D1284" s="65"/>
      <c r="E1284" s="64" t="str">
        <f>IF(VLOOKUP(B1284,'INI DATA'!$C$3:$AD$100,5,FALSE)="","","used")</f>
        <v/>
      </c>
      <c r="F1284" s="7"/>
      <c r="G1284" s="7"/>
      <c r="H1284" s="7"/>
      <c r="I1284" s="6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</row>
    <row r="1285" spans="2:23" x14ac:dyDescent="0.2">
      <c r="B1285" s="66">
        <f t="shared" si="20"/>
        <v>54</v>
      </c>
      <c r="C1285" t="str">
        <f>IF(E1284="","","Name=" &amp; IF(VLOOKUP(B1284,'INI DATA'!$C$3:$AD$100,5,FALSE)="","",VLOOKUP(B1284,'INI DATA'!$C$3:$AD$100,2,FALSE)&amp;"-"&amp;VLOOKUP(B1284,'INI DATA'!$C$3:$AD$100,5,FALSE)))</f>
        <v/>
      </c>
      <c r="D1285" s="65"/>
      <c r="E1285" s="64"/>
      <c r="F1285" s="7"/>
      <c r="G1285" s="7"/>
      <c r="H1285" s="7"/>
      <c r="I1285" s="6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</row>
    <row r="1286" spans="2:23" x14ac:dyDescent="0.2">
      <c r="B1286" s="66">
        <f t="shared" si="20"/>
        <v>54</v>
      </c>
      <c r="C1286" t="str">
        <f>IF(E1284="","","Data1=" &amp; IF(VLOOKUP(B1284,'INI DATA'!$C$3:$AD$100,6,FALSE)="",0,VLOOKUP(B1284,'INI DATA'!$C$3:$AD$100,6,FALSE)))</f>
        <v/>
      </c>
      <c r="D1286" s="65"/>
      <c r="E1286" s="64"/>
      <c r="F1286" s="7"/>
      <c r="G1286" s="7"/>
      <c r="H1286" s="7"/>
      <c r="I1286" s="6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</row>
    <row r="1287" spans="2:23" x14ac:dyDescent="0.2">
      <c r="B1287" s="66">
        <f t="shared" si="20"/>
        <v>54</v>
      </c>
      <c r="C1287" t="str">
        <f>IF(E1284="","","Data1Label="&amp; IF(VLOOKUP(B1284,'INI DATA'!$C$3:$AD$100,7,FALSE)&lt;&gt;"","""" &amp; VLOOKUP(B1284,'INI DATA'!$C$3:$AD$100,7,FALSE)&amp;"""",""))</f>
        <v/>
      </c>
      <c r="D1287" s="65"/>
      <c r="E1287" s="64"/>
      <c r="F1287" s="7"/>
      <c r="G1287" s="7"/>
      <c r="H1287" s="7"/>
      <c r="I1287" s="6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</row>
    <row r="1288" spans="2:23" x14ac:dyDescent="0.2">
      <c r="B1288" s="66">
        <f t="shared" si="20"/>
        <v>54</v>
      </c>
      <c r="C1288" t="str">
        <f>IF(E1284="","","Data2=" &amp; IF(VLOOKUP(B1284,'INI DATA'!$C$3:$AD$100,8,FALSE)="","",VLOOKUP(B1284,'INI DATA'!$C$3:$AD$100,8,FALSE)))</f>
        <v/>
      </c>
      <c r="D1288" s="65"/>
      <c r="E1288" s="64"/>
      <c r="F1288" s="7"/>
      <c r="G1288" s="7"/>
      <c r="H1288" s="7"/>
      <c r="I1288" s="6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</row>
    <row r="1289" spans="2:23" x14ac:dyDescent="0.2">
      <c r="B1289" s="66">
        <f t="shared" si="20"/>
        <v>54</v>
      </c>
      <c r="C1289" t="str">
        <f>IF(E1284="","","Data2Label="&amp; IF(VLOOKUP(B1284,'INI DATA'!$C$3:$AD$100,9,FALSE)&lt;&gt;"","""" &amp; VLOOKUP(B1284,'INI DATA'!$C$3:$AD$100,9,FALSE)&amp;"""",""))</f>
        <v/>
      </c>
      <c r="D1289" s="65"/>
      <c r="E1289" s="64"/>
      <c r="F1289" s="7"/>
      <c r="G1289" s="7"/>
      <c r="H1289" s="7"/>
      <c r="I1289" s="6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</row>
    <row r="1290" spans="2:23" x14ac:dyDescent="0.2">
      <c r="B1290" s="66">
        <f t="shared" si="20"/>
        <v>54</v>
      </c>
      <c r="C1290" t="str">
        <f>IF(E1284="","","Data3=" &amp; IF(VLOOKUP(B1284,'INI DATA'!$C$3:$AD$100,10,FALSE)="","",VLOOKUP(B1284,'INI DATA'!$C$3:$AD$100,10,FALSE)))</f>
        <v/>
      </c>
      <c r="D1290" s="65"/>
      <c r="E1290" s="64"/>
      <c r="F1290" s="7"/>
      <c r="G1290" s="7"/>
      <c r="H1290" s="7"/>
      <c r="I1290" s="6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</row>
    <row r="1291" spans="2:23" x14ac:dyDescent="0.2">
      <c r="B1291" s="66">
        <f t="shared" si="20"/>
        <v>54</v>
      </c>
      <c r="C1291" t="str">
        <f>IF(E1284="","","Data3Label="&amp; IF(VLOOKUP(B1284,'INI DATA'!$C$3:$AD$100,11,FALSE)&lt;&gt;"","""" &amp; VLOOKUP(B1284,'INI DATA'!$C$3:$AD$100,11,FALSE)&amp;"""",""))</f>
        <v/>
      </c>
      <c r="D1291" s="65"/>
      <c r="E1291" s="64"/>
      <c r="F1291" s="7"/>
      <c r="G1291" s="7"/>
      <c r="H1291" s="7"/>
      <c r="I1291" s="6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</row>
    <row r="1292" spans="2:23" x14ac:dyDescent="0.2">
      <c r="B1292" s="66">
        <f t="shared" si="20"/>
        <v>54</v>
      </c>
      <c r="C1292" t="str">
        <f>IF(E1284="","","Data4=" &amp; IF(VLOOKUP(B1284,'INI DATA'!$C$3:$AD$100,12,FALSE)="","",VLOOKUP(B1284,'INI DATA'!$C$3:$AD$100,12,FALSE)))</f>
        <v/>
      </c>
      <c r="D1292" s="65"/>
      <c r="E1292" s="64"/>
      <c r="F1292" s="7"/>
      <c r="G1292" s="7"/>
      <c r="H1292" s="7"/>
      <c r="I1292" s="6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</row>
    <row r="1293" spans="2:23" x14ac:dyDescent="0.2">
      <c r="B1293" s="66">
        <f t="shared" si="20"/>
        <v>54</v>
      </c>
      <c r="C1293" t="str">
        <f>IF(E1284="","","Data4Label="&amp; IF(VLOOKUP(B1284,'INI DATA'!$C$3:$AD$100,13,FALSE)&lt;&gt;"","""" &amp; VLOOKUP(B1284,'INI DATA'!$C$3:$AD$100,13,FALSE)&amp;"""",""))</f>
        <v/>
      </c>
      <c r="D1293" s="65"/>
      <c r="E1293" s="64"/>
      <c r="F1293" s="7"/>
      <c r="G1293" s="7"/>
      <c r="H1293" s="7"/>
      <c r="I1293" s="6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</row>
    <row r="1294" spans="2:23" x14ac:dyDescent="0.2">
      <c r="B1294" s="66">
        <f t="shared" si="20"/>
        <v>54</v>
      </c>
      <c r="C1294" t="str">
        <f>IF(E1284="","","Data5=" &amp; IF(VLOOKUP(B1284,'INI DATA'!$C$3:$AD$100,14,FALSE)="","",VLOOKUP(B1284,'INI DATA'!$C$3:$AD$100,14,FALSE)))</f>
        <v/>
      </c>
      <c r="D1294" s="65"/>
      <c r="E1294" s="64"/>
      <c r="F1294" s="7"/>
      <c r="G1294" s="7"/>
      <c r="H1294" s="7"/>
      <c r="I1294" s="6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</row>
    <row r="1295" spans="2:23" x14ac:dyDescent="0.2">
      <c r="B1295" s="66">
        <f t="shared" si="20"/>
        <v>54</v>
      </c>
      <c r="C1295" t="str">
        <f>IF(E1284="","","Data5Label="&amp; IF(VLOOKUP(B1284,'INI DATA'!$C$3:$AD$100,15,FALSE)&lt;&gt;"","""" &amp; VLOOKUP(B1284,'INI DATA'!$C$3:$AD$100,15,FALSE)&amp;"""",""))</f>
        <v/>
      </c>
      <c r="D1295" s="65"/>
      <c r="E1295" s="64"/>
      <c r="F1295" s="7"/>
      <c r="G1295" s="7"/>
      <c r="H1295" s="7"/>
      <c r="I1295" s="6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</row>
    <row r="1296" spans="2:23" x14ac:dyDescent="0.2">
      <c r="B1296" s="66">
        <f t="shared" si="20"/>
        <v>54</v>
      </c>
      <c r="C1296" t="str">
        <f>IF(E1284="","","Data6=" &amp; IF(VLOOKUP(B1284,'INI DATA'!$C$3:$AD$100,16,FALSE)="","",VLOOKUP(B1284,'INI DATA'!$C$3:$AD$100,16,FALSE)))</f>
        <v/>
      </c>
      <c r="D1296" s="65"/>
      <c r="E1296" s="64"/>
      <c r="F1296" s="7"/>
      <c r="G1296" s="7"/>
      <c r="H1296" s="7"/>
      <c r="I1296" s="6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</row>
    <row r="1297" spans="2:23" x14ac:dyDescent="0.2">
      <c r="B1297" s="66">
        <f t="shared" si="20"/>
        <v>54</v>
      </c>
      <c r="C1297" t="str">
        <f>IF(E1284="","","Data6Label="&amp; IF(VLOOKUP(B1284,'INI DATA'!$C$3:$AD$100,17,FALSE)&lt;&gt;"","""" &amp; VLOOKUP(B1284,'INI DATA'!$C$3:$AD$100,17,FALSE)&amp;"""",""))</f>
        <v/>
      </c>
      <c r="D1297" s="65"/>
      <c r="E1297" s="64"/>
      <c r="F1297" s="7"/>
      <c r="G1297" s="7"/>
      <c r="H1297" s="7"/>
      <c r="I1297" s="6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</row>
    <row r="1298" spans="2:23" x14ac:dyDescent="0.2">
      <c r="B1298" s="66">
        <f t="shared" si="20"/>
        <v>54</v>
      </c>
      <c r="C1298" t="str">
        <f>IF(E1284="","","Data7=" &amp; IF(VLOOKUP(B1286,'INI DATA'!$C$3:$AD$100,18,FALSE)="","",VLOOKUP(B1286,'INI DATA'!$C$3:$AD$100,18,FALSE)))</f>
        <v/>
      </c>
      <c r="D1298" s="65"/>
      <c r="E1298" s="64"/>
      <c r="F1298" s="7"/>
      <c r="G1298" s="7"/>
      <c r="H1298" s="7"/>
      <c r="I1298" s="6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7"/>
    </row>
    <row r="1299" spans="2:23" x14ac:dyDescent="0.2">
      <c r="B1299" s="66">
        <f t="shared" si="20"/>
        <v>54</v>
      </c>
      <c r="C1299" t="str">
        <f>IF(E1284="","","Data7Label="&amp; IF(VLOOKUP(B1284,'INI DATA'!$C$3:$AD$100,19,FALSE)&lt;&gt;"","""" &amp; VLOOKUP(B1284,'INI DATA'!$C$3:$AD$100,19,FALSE)&amp;"""",""))</f>
        <v/>
      </c>
      <c r="D1299" s="65"/>
      <c r="E1299" s="64"/>
      <c r="F1299" s="7"/>
      <c r="G1299" s="7"/>
      <c r="H1299" s="7"/>
      <c r="I1299" s="6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</row>
    <row r="1300" spans="2:23" x14ac:dyDescent="0.2">
      <c r="B1300" s="66">
        <f t="shared" si="20"/>
        <v>54</v>
      </c>
      <c r="C1300" t="str">
        <f>IF(E1284="","","Data8=" &amp; IF(VLOOKUP(B1286,'INI DATA'!$C$3:$AD$100,20,FALSE)="","",VLOOKUP(B1286,'INI DATA'!$C$3:$AD$100,20,FALSE)))</f>
        <v/>
      </c>
      <c r="D1300" s="65"/>
      <c r="E1300" s="64"/>
      <c r="F1300" s="7"/>
      <c r="G1300" s="7"/>
      <c r="H1300" s="7"/>
      <c r="I1300" s="6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</row>
    <row r="1301" spans="2:23" x14ac:dyDescent="0.2">
      <c r="B1301" s="66">
        <f t="shared" si="20"/>
        <v>54</v>
      </c>
      <c r="C1301" t="str">
        <f>IF(E1284="","","Data8Label="&amp; IF(VLOOKUP(B1284,'INI DATA'!$C$3:$AD$100,21,FALSE)&lt;&gt;"","""" &amp; VLOOKUP(B1284,'INI DATA'!$C$3:$AD$100,21,FALSE)&amp;"""",""))</f>
        <v/>
      </c>
      <c r="D1301" s="65"/>
      <c r="E1301" s="64"/>
      <c r="F1301" s="7"/>
      <c r="G1301" s="7"/>
      <c r="H1301" s="7"/>
      <c r="I1301" s="6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</row>
    <row r="1302" spans="2:23" x14ac:dyDescent="0.2">
      <c r="B1302" s="66">
        <f t="shared" si="20"/>
        <v>54</v>
      </c>
      <c r="C1302" t="str">
        <f>IF(E1284="","","Data9=" &amp; IF(VLOOKUP(B1286,'INI DATA'!$C$3:$AD$100,22,FALSE)="","",VLOOKUP(B1286,'INI DATA'!$C$3:$AD$100,22,FALSE)))</f>
        <v/>
      </c>
      <c r="D1302" s="65"/>
      <c r="E1302" s="64"/>
      <c r="F1302" s="7"/>
      <c r="G1302" s="7"/>
      <c r="H1302" s="7"/>
      <c r="I1302" s="6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</row>
    <row r="1303" spans="2:23" x14ac:dyDescent="0.2">
      <c r="B1303" s="66">
        <f t="shared" si="20"/>
        <v>54</v>
      </c>
      <c r="C1303" t="str">
        <f>IF(E1284="","","Data9Label="&amp; IF(VLOOKUP(B1284,'INI DATA'!$C$3:$AD$100,23,FALSE)&lt;&gt;"","""" &amp; VLOOKUP(B1284,'INI DATA'!$C$3:$AD$100,23,FALSE)&amp;"""",""))</f>
        <v/>
      </c>
      <c r="D1303" s="65"/>
      <c r="E1303" s="64"/>
      <c r="F1303" s="7"/>
      <c r="G1303" s="7"/>
      <c r="H1303" s="7"/>
      <c r="I1303" s="6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</row>
    <row r="1304" spans="2:23" x14ac:dyDescent="0.2">
      <c r="B1304" s="66">
        <f t="shared" si="20"/>
        <v>54</v>
      </c>
      <c r="C1304" t="str">
        <f>IF(E1284="","","Data10=" &amp; IF(VLOOKUP(B1286,'INI DATA'!$C$3:$AD$100,24,FALSE)="","",VLOOKUP(B1286,'INI DATA'!$C$3:$AD$100,24,FALSE)))</f>
        <v/>
      </c>
      <c r="D1304" s="65"/>
      <c r="E1304" s="64"/>
      <c r="F1304" s="7"/>
      <c r="G1304" s="7"/>
      <c r="H1304" s="7"/>
      <c r="I1304" s="6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</row>
    <row r="1305" spans="2:23" x14ac:dyDescent="0.2">
      <c r="B1305" s="66">
        <f t="shared" si="20"/>
        <v>54</v>
      </c>
      <c r="C1305" t="str">
        <f>IF(E1284="","","Data10Label="&amp; IF(VLOOKUP(B1284,'INI DATA'!$C$3:$AD$100,25,FALSE)&lt;&gt;"","""" &amp; VLOOKUP(B1284,'INI DATA'!$C$3:$AD$100,25,FALSE)&amp;"""",""))</f>
        <v/>
      </c>
      <c r="D1305" s="65"/>
      <c r="E1305" s="64"/>
      <c r="F1305" s="7"/>
      <c r="G1305" s="7"/>
      <c r="H1305" s="7"/>
      <c r="I1305" s="6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</row>
    <row r="1306" spans="2:23" x14ac:dyDescent="0.2">
      <c r="B1306" s="66">
        <f t="shared" si="20"/>
        <v>54</v>
      </c>
      <c r="C1306" t="str">
        <f>IF(E1284="","","Timer=" &amp; IF(VLOOKUP(B1284,'INI DATA'!$C$3:$AF$100,4,FALSE)="","",VLOOKUP(B1284,'INI DATA'!$C$3:$AF$100,4,FALSE)))</f>
        <v/>
      </c>
      <c r="D1306" s="65"/>
      <c r="E1306" s="64"/>
      <c r="F1306" s="7"/>
      <c r="G1306" s="7"/>
      <c r="H1306" s="7"/>
      <c r="I1306" s="6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</row>
    <row r="1307" spans="2:23" x14ac:dyDescent="0.2">
      <c r="B1307" s="66">
        <f t="shared" si="20"/>
        <v>54</v>
      </c>
      <c r="C1307" t="str">
        <f>IF(E1284="","","PurgeDays=" &amp; IF(VLOOKUP(B1284,'INI DATA'!$C$3:$AD$100,7,FALSE)&lt;&gt;"",VLOOKUP(B1284,'INI DATA'!$C$3:$AD$100,26,FALSE),""))</f>
        <v/>
      </c>
      <c r="D1307" s="65"/>
      <c r="E1307" s="64"/>
      <c r="F1307" s="7"/>
      <c r="G1307" s="7"/>
      <c r="H1307" s="7"/>
      <c r="I1307" s="6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</row>
    <row r="1308" spans="2:23" x14ac:dyDescent="0.2">
      <c r="B1308" s="66">
        <f t="shared" si="20"/>
        <v>55</v>
      </c>
      <c r="C1308" t="str">
        <f>IF(E1308="","","[DBTable" &amp; VLOOKUP(B1308,'INI DATA'!$C$3:$AF$99,1,FALSE) &amp; "]")</f>
        <v/>
      </c>
      <c r="D1308" s="65"/>
      <c r="E1308" s="64" t="str">
        <f>IF(VLOOKUP(B1308,'INI DATA'!$C$3:$AD$100,5,FALSE)="","","used")</f>
        <v/>
      </c>
      <c r="F1308" s="7"/>
      <c r="G1308" s="7"/>
      <c r="H1308" s="7"/>
      <c r="I1308" s="6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</row>
    <row r="1309" spans="2:23" x14ac:dyDescent="0.2">
      <c r="B1309" s="66">
        <f t="shared" si="20"/>
        <v>55</v>
      </c>
      <c r="C1309" t="str">
        <f>IF(E1308="","","Name=" &amp; IF(VLOOKUP(B1308,'INI DATA'!$C$3:$AD$100,5,FALSE)="","",VLOOKUP(B1308,'INI DATA'!$C$3:$AD$100,2,FALSE)&amp;"-"&amp;VLOOKUP(B1308,'INI DATA'!$C$3:$AD$100,5,FALSE)))</f>
        <v/>
      </c>
      <c r="D1309" s="65"/>
      <c r="E1309" s="64"/>
      <c r="F1309" s="7"/>
      <c r="G1309" s="7"/>
      <c r="H1309" s="7"/>
      <c r="I1309" s="6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</row>
    <row r="1310" spans="2:23" x14ac:dyDescent="0.2">
      <c r="B1310" s="66">
        <f t="shared" si="20"/>
        <v>55</v>
      </c>
      <c r="C1310" t="str">
        <f>IF(E1308="","","Data1=" &amp; IF(VLOOKUP(B1308,'INI DATA'!$C$3:$AD$100,6,FALSE)="",0,VLOOKUP(B1308,'INI DATA'!$C$3:$AD$100,6,FALSE)))</f>
        <v/>
      </c>
      <c r="D1310" s="65"/>
      <c r="E1310" s="64"/>
      <c r="F1310" s="7"/>
      <c r="G1310" s="7"/>
      <c r="H1310" s="7"/>
      <c r="I1310" s="6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</row>
    <row r="1311" spans="2:23" x14ac:dyDescent="0.2">
      <c r="B1311" s="66">
        <f t="shared" si="20"/>
        <v>55</v>
      </c>
      <c r="C1311" t="str">
        <f>IF(E1308="","","Data1Label="&amp; IF(VLOOKUP(B1308,'INI DATA'!$C$3:$AD$100,7,FALSE)&lt;&gt;"","""" &amp; VLOOKUP(B1308,'INI DATA'!$C$3:$AD$100,7,FALSE)&amp;"""",""))</f>
        <v/>
      </c>
      <c r="D1311" s="65"/>
      <c r="E1311" s="64"/>
      <c r="F1311" s="7"/>
      <c r="G1311" s="7"/>
      <c r="H1311" s="7"/>
      <c r="I1311" s="6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</row>
    <row r="1312" spans="2:23" x14ac:dyDescent="0.2">
      <c r="B1312" s="66">
        <f t="shared" si="20"/>
        <v>55</v>
      </c>
      <c r="C1312" t="str">
        <f>IF(E1308="","","Data2=" &amp; IF(VLOOKUP(B1308,'INI DATA'!$C$3:$AD$100,8,FALSE)="","",VLOOKUP(B1308,'INI DATA'!$C$3:$AD$100,8,FALSE)))</f>
        <v/>
      </c>
      <c r="D1312" s="65"/>
      <c r="E1312" s="64"/>
      <c r="F1312" s="7"/>
      <c r="G1312" s="7"/>
      <c r="H1312" s="7"/>
      <c r="I1312" s="6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</row>
    <row r="1313" spans="2:23" x14ac:dyDescent="0.2">
      <c r="B1313" s="66">
        <f t="shared" si="20"/>
        <v>55</v>
      </c>
      <c r="C1313" t="str">
        <f>IF(E1308="","","Data2Label="&amp; IF(VLOOKUP(B1308,'INI DATA'!$C$3:$AD$100,9,FALSE)&lt;&gt;"","""" &amp; VLOOKUP(B1308,'INI DATA'!$C$3:$AD$100,9,FALSE)&amp;"""",""))</f>
        <v/>
      </c>
      <c r="D1313" s="65"/>
      <c r="E1313" s="64"/>
      <c r="F1313" s="7"/>
      <c r="G1313" s="7"/>
      <c r="H1313" s="7"/>
      <c r="I1313" s="6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</row>
    <row r="1314" spans="2:23" x14ac:dyDescent="0.2">
      <c r="B1314" s="66">
        <f t="shared" si="20"/>
        <v>55</v>
      </c>
      <c r="C1314" t="str">
        <f>IF(E1308="","","Data3=" &amp; IF(VLOOKUP(B1308,'INI DATA'!$C$3:$AD$100,10,FALSE)="","",VLOOKUP(B1308,'INI DATA'!$C$3:$AD$100,10,FALSE)))</f>
        <v/>
      </c>
      <c r="D1314" s="65"/>
      <c r="E1314" s="64"/>
      <c r="F1314" s="7"/>
      <c r="G1314" s="7"/>
      <c r="H1314" s="7"/>
      <c r="I1314" s="6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</row>
    <row r="1315" spans="2:23" x14ac:dyDescent="0.2">
      <c r="B1315" s="66">
        <f t="shared" si="20"/>
        <v>55</v>
      </c>
      <c r="C1315" t="str">
        <f>IF(E1308="","","Data3Label="&amp; IF(VLOOKUP(B1308,'INI DATA'!$C$3:$AD$100,11,FALSE)&lt;&gt;"","""" &amp; VLOOKUP(B1308,'INI DATA'!$C$3:$AD$100,11,FALSE)&amp;"""",""))</f>
        <v/>
      </c>
      <c r="D1315" s="65"/>
      <c r="E1315" s="64"/>
      <c r="F1315" s="7"/>
      <c r="G1315" s="7"/>
      <c r="H1315" s="7"/>
      <c r="I1315" s="6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7"/>
    </row>
    <row r="1316" spans="2:23" x14ac:dyDescent="0.2">
      <c r="B1316" s="66">
        <f t="shared" si="20"/>
        <v>55</v>
      </c>
      <c r="C1316" t="str">
        <f>IF(E1308="","","Data4=" &amp; IF(VLOOKUP(B1308,'INI DATA'!$C$3:$AD$100,12,FALSE)="","",VLOOKUP(B1308,'INI DATA'!$C$3:$AD$100,12,FALSE)))</f>
        <v/>
      </c>
      <c r="D1316" s="65"/>
      <c r="E1316" s="64"/>
      <c r="F1316" s="7"/>
      <c r="G1316" s="7"/>
      <c r="H1316" s="7"/>
      <c r="I1316" s="6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7"/>
    </row>
    <row r="1317" spans="2:23" x14ac:dyDescent="0.2">
      <c r="B1317" s="66">
        <f t="shared" si="20"/>
        <v>55</v>
      </c>
      <c r="C1317" t="str">
        <f>IF(E1308="","","Data4Label="&amp; IF(VLOOKUP(B1308,'INI DATA'!$C$3:$AD$100,13,FALSE)&lt;&gt;"","""" &amp; VLOOKUP(B1308,'INI DATA'!$C$3:$AD$100,13,FALSE)&amp;"""",""))</f>
        <v/>
      </c>
      <c r="D1317" s="65"/>
      <c r="E1317" s="64"/>
      <c r="F1317" s="7"/>
      <c r="G1317" s="7"/>
      <c r="H1317" s="7"/>
      <c r="I1317" s="6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7"/>
    </row>
    <row r="1318" spans="2:23" x14ac:dyDescent="0.2">
      <c r="B1318" s="66">
        <f t="shared" si="20"/>
        <v>55</v>
      </c>
      <c r="C1318" t="str">
        <f>IF(E1308="","","Data5=" &amp; IF(VLOOKUP(B1308,'INI DATA'!$C$3:$AD$100,14,FALSE)="","",VLOOKUP(B1308,'INI DATA'!$C$3:$AD$100,14,FALSE)))</f>
        <v/>
      </c>
      <c r="D1318" s="65"/>
      <c r="E1318" s="64"/>
      <c r="F1318" s="7"/>
      <c r="G1318" s="7"/>
      <c r="H1318" s="7"/>
      <c r="I1318" s="6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  <c r="W1318" s="7"/>
    </row>
    <row r="1319" spans="2:23" x14ac:dyDescent="0.2">
      <c r="B1319" s="66">
        <f t="shared" si="20"/>
        <v>55</v>
      </c>
      <c r="C1319" t="str">
        <f>IF(E1308="","","Data5Label="&amp; IF(VLOOKUP(B1308,'INI DATA'!$C$3:$AD$100,15,FALSE)&lt;&gt;"","""" &amp; VLOOKUP(B1308,'INI DATA'!$C$3:$AD$100,15,FALSE)&amp;"""",""))</f>
        <v/>
      </c>
      <c r="D1319" s="65"/>
      <c r="E1319" s="64"/>
      <c r="F1319" s="7"/>
      <c r="G1319" s="7"/>
      <c r="H1319" s="7"/>
      <c r="I1319" s="6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  <c r="W1319" s="7"/>
    </row>
    <row r="1320" spans="2:23" x14ac:dyDescent="0.2">
      <c r="B1320" s="66">
        <f t="shared" si="20"/>
        <v>55</v>
      </c>
      <c r="C1320" t="str">
        <f>IF(E1308="","","Data6=" &amp; IF(VLOOKUP(B1308,'INI DATA'!$C$3:$AD$100,16,FALSE)="","",VLOOKUP(B1308,'INI DATA'!$C$3:$AD$100,16,FALSE)))</f>
        <v/>
      </c>
      <c r="D1320" s="65"/>
      <c r="E1320" s="64"/>
      <c r="F1320" s="7"/>
      <c r="G1320" s="7"/>
      <c r="H1320" s="7"/>
      <c r="I1320" s="6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  <c r="W1320" s="7"/>
    </row>
    <row r="1321" spans="2:23" x14ac:dyDescent="0.2">
      <c r="B1321" s="66">
        <f t="shared" si="20"/>
        <v>55</v>
      </c>
      <c r="C1321" t="str">
        <f>IF(E1308="","","Data6Label="&amp; IF(VLOOKUP(B1308,'INI DATA'!$C$3:$AD$100,17,FALSE)&lt;&gt;"","""" &amp; VLOOKUP(B1308,'INI DATA'!$C$3:$AD$100,17,FALSE)&amp;"""",""))</f>
        <v/>
      </c>
      <c r="D1321" s="65"/>
      <c r="E1321" s="64"/>
      <c r="F1321" s="7"/>
      <c r="G1321" s="7"/>
      <c r="H1321" s="7"/>
      <c r="I1321" s="6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  <c r="W1321" s="7"/>
    </row>
    <row r="1322" spans="2:23" x14ac:dyDescent="0.2">
      <c r="B1322" s="66">
        <f t="shared" si="20"/>
        <v>55</v>
      </c>
      <c r="C1322" t="str">
        <f>IF(E1308="","","Data7=" &amp; IF(VLOOKUP(B1310,'INI DATA'!$C$3:$AD$100,18,FALSE)="","",VLOOKUP(B1310,'INI DATA'!$C$3:$AD$100,18,FALSE)))</f>
        <v/>
      </c>
      <c r="D1322" s="65"/>
      <c r="E1322" s="64"/>
      <c r="F1322" s="7"/>
      <c r="G1322" s="7"/>
      <c r="H1322" s="7"/>
      <c r="I1322" s="6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</row>
    <row r="1323" spans="2:23" x14ac:dyDescent="0.2">
      <c r="B1323" s="66">
        <f t="shared" si="20"/>
        <v>55</v>
      </c>
      <c r="C1323" t="str">
        <f>IF(E1308="","","Data7Label="&amp; IF(VLOOKUP(B1308,'INI DATA'!$C$3:$AD$100,19,FALSE)&lt;&gt;"","""" &amp; VLOOKUP(B1308,'INI DATA'!$C$3:$AD$100,19,FALSE)&amp;"""",""))</f>
        <v/>
      </c>
      <c r="D1323" s="65"/>
      <c r="E1323" s="64"/>
      <c r="F1323" s="7"/>
      <c r="G1323" s="7"/>
      <c r="H1323" s="7"/>
      <c r="I1323" s="6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</row>
    <row r="1324" spans="2:23" x14ac:dyDescent="0.2">
      <c r="B1324" s="66">
        <f t="shared" si="20"/>
        <v>55</v>
      </c>
      <c r="C1324" t="str">
        <f>IF(E1308="","","Data8=" &amp; IF(VLOOKUP(B1310,'INI DATA'!$C$3:$AD$100,20,FALSE)="","",VLOOKUP(B1310,'INI DATA'!$C$3:$AD$100,20,FALSE)))</f>
        <v/>
      </c>
      <c r="D1324" s="65"/>
      <c r="E1324" s="64"/>
      <c r="F1324" s="7"/>
      <c r="G1324" s="7"/>
      <c r="H1324" s="7"/>
      <c r="I1324" s="6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</row>
    <row r="1325" spans="2:23" x14ac:dyDescent="0.2">
      <c r="B1325" s="66">
        <f t="shared" si="20"/>
        <v>55</v>
      </c>
      <c r="C1325" t="str">
        <f>IF(E1308="","","Data8Label="&amp; IF(VLOOKUP(B1308,'INI DATA'!$C$3:$AD$100,21,FALSE)&lt;&gt;"","""" &amp; VLOOKUP(B1308,'INI DATA'!$C$3:$AD$100,21,FALSE)&amp;"""",""))</f>
        <v/>
      </c>
      <c r="D1325" s="65"/>
      <c r="E1325" s="64"/>
      <c r="F1325" s="7"/>
      <c r="G1325" s="7"/>
      <c r="H1325" s="7"/>
      <c r="I1325" s="6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</row>
    <row r="1326" spans="2:23" x14ac:dyDescent="0.2">
      <c r="B1326" s="66">
        <f t="shared" si="20"/>
        <v>55</v>
      </c>
      <c r="C1326" t="str">
        <f>IF(E1308="","","Data9=" &amp; IF(VLOOKUP(B1310,'INI DATA'!$C$3:$AD$100,22,FALSE)="","",VLOOKUP(B1310,'INI DATA'!$C$3:$AD$100,22,FALSE)))</f>
        <v/>
      </c>
      <c r="D1326" s="65"/>
      <c r="E1326" s="64"/>
      <c r="F1326" s="7"/>
      <c r="G1326" s="7"/>
      <c r="H1326" s="7"/>
      <c r="I1326" s="6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</row>
    <row r="1327" spans="2:23" x14ac:dyDescent="0.2">
      <c r="B1327" s="66">
        <f t="shared" si="20"/>
        <v>55</v>
      </c>
      <c r="C1327" t="str">
        <f>IF(E1308="","","Data9Label="&amp; IF(VLOOKUP(B1308,'INI DATA'!$C$3:$AD$100,23,FALSE)&lt;&gt;"","""" &amp; VLOOKUP(B1308,'INI DATA'!$C$3:$AD$100,23,FALSE)&amp;"""",""))</f>
        <v/>
      </c>
      <c r="D1327" s="65"/>
      <c r="E1327" s="64"/>
      <c r="F1327" s="7"/>
      <c r="G1327" s="7"/>
      <c r="H1327" s="7"/>
      <c r="I1327" s="6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</row>
    <row r="1328" spans="2:23" x14ac:dyDescent="0.2">
      <c r="B1328" s="66">
        <f t="shared" si="20"/>
        <v>55</v>
      </c>
      <c r="C1328" t="str">
        <f>IF(E1308="","","Data10=" &amp; IF(VLOOKUP(B1310,'INI DATA'!$C$3:$AD$100,24,FALSE)="","",VLOOKUP(B1310,'INI DATA'!$C$3:$AD$100,24,FALSE)))</f>
        <v/>
      </c>
      <c r="D1328" s="65"/>
      <c r="E1328" s="64"/>
      <c r="F1328" s="7"/>
      <c r="G1328" s="7"/>
      <c r="H1328" s="7"/>
      <c r="I1328" s="6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</row>
    <row r="1329" spans="2:23" x14ac:dyDescent="0.2">
      <c r="B1329" s="66">
        <f t="shared" si="20"/>
        <v>55</v>
      </c>
      <c r="C1329" t="str">
        <f>IF(E1308="","","Data10Label="&amp; IF(VLOOKUP(B1308,'INI DATA'!$C$3:$AD$100,25,FALSE)&lt;&gt;"","""" &amp; VLOOKUP(B1308,'INI DATA'!$C$3:$AD$100,25,FALSE)&amp;"""",""))</f>
        <v/>
      </c>
      <c r="D1329" s="65"/>
      <c r="E1329" s="64"/>
      <c r="F1329" s="7"/>
      <c r="G1329" s="7"/>
      <c r="H1329" s="7"/>
      <c r="I1329" s="6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</row>
    <row r="1330" spans="2:23" x14ac:dyDescent="0.2">
      <c r="B1330" s="66">
        <f t="shared" si="20"/>
        <v>55</v>
      </c>
      <c r="C1330" t="str">
        <f>IF(E1308="","","Timer=" &amp; IF(VLOOKUP(B1308,'INI DATA'!$C$3:$AF$100,4,FALSE)="","",VLOOKUP(B1308,'INI DATA'!$C$3:$AF$100,4,FALSE)))</f>
        <v/>
      </c>
      <c r="D1330" s="65"/>
      <c r="E1330" s="64"/>
      <c r="F1330" s="7"/>
      <c r="G1330" s="7"/>
      <c r="H1330" s="7"/>
      <c r="I1330" s="6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</row>
    <row r="1331" spans="2:23" x14ac:dyDescent="0.2">
      <c r="B1331" s="66">
        <f t="shared" ref="B1331:B1394" si="21">IF((ROW()/24)&lt;&gt;ROUND(ROW()/24,0),ROUND(ROW()/24,0),ROW()/24)</f>
        <v>55</v>
      </c>
      <c r="C1331" t="str">
        <f>IF(E1308="","","PurgeDays=" &amp; IF(VLOOKUP(B1308,'INI DATA'!$C$3:$AD$100,7,FALSE)&lt;&gt;"",VLOOKUP(B1308,'INI DATA'!$C$3:$AD$100,26,FALSE),""))</f>
        <v/>
      </c>
      <c r="D1331" s="65"/>
      <c r="E1331" s="64"/>
      <c r="F1331" s="7"/>
      <c r="G1331" s="7"/>
      <c r="H1331" s="7"/>
      <c r="I1331" s="6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</row>
    <row r="1332" spans="2:23" x14ac:dyDescent="0.2">
      <c r="B1332" s="66">
        <f t="shared" si="21"/>
        <v>56</v>
      </c>
      <c r="C1332" t="str">
        <f>IF(E1332="","","[DBTable" &amp; VLOOKUP(B1332,'INI DATA'!$C$3:$AF$99,1,FALSE) &amp; "]")</f>
        <v/>
      </c>
      <c r="D1332" s="65"/>
      <c r="E1332" s="64" t="str">
        <f>IF(VLOOKUP(B1332,'INI DATA'!$C$3:$AD$100,5,FALSE)="","","used")</f>
        <v/>
      </c>
      <c r="F1332" s="7"/>
      <c r="G1332" s="7"/>
      <c r="H1332" s="7"/>
      <c r="I1332" s="6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</row>
    <row r="1333" spans="2:23" x14ac:dyDescent="0.2">
      <c r="B1333" s="66">
        <f t="shared" si="21"/>
        <v>56</v>
      </c>
      <c r="C1333" t="str">
        <f>IF(E1332="","","Name=" &amp; IF(VLOOKUP(B1332,'INI DATA'!$C$3:$AD$100,5,FALSE)="","",VLOOKUP(B1332,'INI DATA'!$C$3:$AD$100,2,FALSE)&amp;"-"&amp;VLOOKUP(B1332,'INI DATA'!$C$3:$AD$100,5,FALSE)))</f>
        <v/>
      </c>
      <c r="D1333" s="65"/>
      <c r="E1333" s="64"/>
      <c r="F1333" s="7"/>
      <c r="G1333" s="7"/>
      <c r="H1333" s="7"/>
      <c r="I1333" s="6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</row>
    <row r="1334" spans="2:23" x14ac:dyDescent="0.2">
      <c r="B1334" s="66">
        <f t="shared" si="21"/>
        <v>56</v>
      </c>
      <c r="C1334" t="str">
        <f>IF(E1332="","","Data1=" &amp; IF(VLOOKUP(B1332,'INI DATA'!$C$3:$AD$100,6,FALSE)="",0,VLOOKUP(B1332,'INI DATA'!$C$3:$AD$100,6,FALSE)))</f>
        <v/>
      </c>
      <c r="D1334" s="65"/>
      <c r="E1334" s="64"/>
      <c r="F1334" s="7"/>
      <c r="G1334" s="7"/>
      <c r="H1334" s="7"/>
      <c r="I1334" s="6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</row>
    <row r="1335" spans="2:23" x14ac:dyDescent="0.2">
      <c r="B1335" s="66">
        <f t="shared" si="21"/>
        <v>56</v>
      </c>
      <c r="C1335" t="str">
        <f>IF(E1332="","","Data1Label="&amp; IF(VLOOKUP(B1332,'INI DATA'!$C$3:$AD$100,7,FALSE)&lt;&gt;"","""" &amp; VLOOKUP(B1332,'INI DATA'!$C$3:$AD$100,7,FALSE)&amp;"""",""))</f>
        <v/>
      </c>
      <c r="D1335" s="65"/>
      <c r="E1335" s="64"/>
      <c r="F1335" s="7"/>
      <c r="G1335" s="7"/>
      <c r="H1335" s="7"/>
      <c r="I1335" s="6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</row>
    <row r="1336" spans="2:23" x14ac:dyDescent="0.2">
      <c r="B1336" s="66">
        <f t="shared" si="21"/>
        <v>56</v>
      </c>
      <c r="C1336" t="str">
        <f>IF(E1332="","","Data2=" &amp; IF(VLOOKUP(B1332,'INI DATA'!$C$3:$AD$100,8,FALSE)="","",VLOOKUP(B1332,'INI DATA'!$C$3:$AD$100,8,FALSE)))</f>
        <v/>
      </c>
      <c r="D1336" s="65"/>
      <c r="E1336" s="64"/>
      <c r="F1336" s="7"/>
      <c r="G1336" s="7"/>
      <c r="H1336" s="7"/>
      <c r="I1336" s="6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</row>
    <row r="1337" spans="2:23" x14ac:dyDescent="0.2">
      <c r="B1337" s="66">
        <f t="shared" si="21"/>
        <v>56</v>
      </c>
      <c r="C1337" t="str">
        <f>IF(E1332="","","Data2Label="&amp; IF(VLOOKUP(B1332,'INI DATA'!$C$3:$AD$100,9,FALSE)&lt;&gt;"","""" &amp; VLOOKUP(B1332,'INI DATA'!$C$3:$AD$100,9,FALSE)&amp;"""",""))</f>
        <v/>
      </c>
      <c r="D1337" s="65"/>
      <c r="E1337" s="64"/>
      <c r="F1337" s="7"/>
      <c r="G1337" s="7"/>
      <c r="H1337" s="7"/>
      <c r="I1337" s="6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</row>
    <row r="1338" spans="2:23" x14ac:dyDescent="0.2">
      <c r="B1338" s="66">
        <f t="shared" si="21"/>
        <v>56</v>
      </c>
      <c r="C1338" t="str">
        <f>IF(E1332="","","Data3=" &amp; IF(VLOOKUP(B1332,'INI DATA'!$C$3:$AD$100,10,FALSE)="","",VLOOKUP(B1332,'INI DATA'!$C$3:$AD$100,10,FALSE)))</f>
        <v/>
      </c>
      <c r="D1338" s="65"/>
      <c r="E1338" s="64"/>
      <c r="F1338" s="7"/>
      <c r="G1338" s="7"/>
      <c r="H1338" s="7"/>
      <c r="I1338" s="6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</row>
    <row r="1339" spans="2:23" x14ac:dyDescent="0.2">
      <c r="B1339" s="66">
        <f t="shared" si="21"/>
        <v>56</v>
      </c>
      <c r="C1339" t="str">
        <f>IF(E1332="","","Data3Label="&amp; IF(VLOOKUP(B1332,'INI DATA'!$C$3:$AD$100,11,FALSE)&lt;&gt;"","""" &amp; VLOOKUP(B1332,'INI DATA'!$C$3:$AD$100,11,FALSE)&amp;"""",""))</f>
        <v/>
      </c>
      <c r="D1339" s="65"/>
      <c r="E1339" s="64"/>
      <c r="F1339" s="7"/>
      <c r="G1339" s="7"/>
      <c r="H1339" s="7"/>
      <c r="I1339" s="6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</row>
    <row r="1340" spans="2:23" x14ac:dyDescent="0.2">
      <c r="B1340" s="66">
        <f t="shared" si="21"/>
        <v>56</v>
      </c>
      <c r="C1340" t="str">
        <f>IF(E1332="","","Data4=" &amp; IF(VLOOKUP(B1332,'INI DATA'!$C$3:$AD$100,12,FALSE)="","",VLOOKUP(B1332,'INI DATA'!$C$3:$AD$100,12,FALSE)))</f>
        <v/>
      </c>
      <c r="D1340" s="65"/>
      <c r="E1340" s="64"/>
      <c r="F1340" s="7"/>
      <c r="G1340" s="7"/>
      <c r="H1340" s="7"/>
      <c r="I1340" s="6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</row>
    <row r="1341" spans="2:23" x14ac:dyDescent="0.2">
      <c r="B1341" s="66">
        <f t="shared" si="21"/>
        <v>56</v>
      </c>
      <c r="C1341" t="str">
        <f>IF(E1332="","","Data4Label="&amp; IF(VLOOKUP(B1332,'INI DATA'!$C$3:$AD$100,13,FALSE)&lt;&gt;"","""" &amp; VLOOKUP(B1332,'INI DATA'!$C$3:$AD$100,13,FALSE)&amp;"""",""))</f>
        <v/>
      </c>
      <c r="D1341" s="65"/>
      <c r="E1341" s="64"/>
      <c r="F1341" s="7"/>
      <c r="G1341" s="7"/>
      <c r="H1341" s="7"/>
      <c r="I1341" s="6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</row>
    <row r="1342" spans="2:23" x14ac:dyDescent="0.2">
      <c r="B1342" s="66">
        <f t="shared" si="21"/>
        <v>56</v>
      </c>
      <c r="C1342" t="str">
        <f>IF(E1332="","","Data5=" &amp; IF(VLOOKUP(B1332,'INI DATA'!$C$3:$AD$100,14,FALSE)="","",VLOOKUP(B1332,'INI DATA'!$C$3:$AD$100,14,FALSE)))</f>
        <v/>
      </c>
      <c r="D1342" s="65"/>
      <c r="E1342" s="64"/>
      <c r="F1342" s="7"/>
      <c r="G1342" s="7"/>
      <c r="H1342" s="7"/>
      <c r="I1342" s="6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</row>
    <row r="1343" spans="2:23" x14ac:dyDescent="0.2">
      <c r="B1343" s="66">
        <f t="shared" si="21"/>
        <v>56</v>
      </c>
      <c r="C1343" t="str">
        <f>IF(E1332="","","Data5Label="&amp; IF(VLOOKUP(B1332,'INI DATA'!$C$3:$AD$100,15,FALSE)&lt;&gt;"","""" &amp; VLOOKUP(B1332,'INI DATA'!$C$3:$AD$100,15,FALSE)&amp;"""",""))</f>
        <v/>
      </c>
      <c r="D1343" s="65"/>
      <c r="E1343" s="64"/>
      <c r="F1343" s="7"/>
      <c r="G1343" s="7"/>
      <c r="H1343" s="7"/>
      <c r="I1343" s="6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</row>
    <row r="1344" spans="2:23" x14ac:dyDescent="0.2">
      <c r="B1344" s="66">
        <f t="shared" si="21"/>
        <v>56</v>
      </c>
      <c r="C1344" t="str">
        <f>IF(E1332="","","Data6=" &amp; IF(VLOOKUP(B1332,'INI DATA'!$C$3:$AD$100,16,FALSE)="","",VLOOKUP(B1332,'INI DATA'!$C$3:$AD$100,16,FALSE)))</f>
        <v/>
      </c>
      <c r="D1344" s="65"/>
      <c r="E1344" s="64"/>
      <c r="F1344" s="7"/>
      <c r="G1344" s="7"/>
      <c r="H1344" s="7"/>
      <c r="I1344" s="6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</row>
    <row r="1345" spans="2:23" x14ac:dyDescent="0.2">
      <c r="B1345" s="66">
        <f t="shared" si="21"/>
        <v>56</v>
      </c>
      <c r="C1345" t="str">
        <f>IF(E1332="","","Data6Label="&amp; IF(VLOOKUP(B1332,'INI DATA'!$C$3:$AD$100,17,FALSE)&lt;&gt;"","""" &amp; VLOOKUP(B1332,'INI DATA'!$C$3:$AD$100,17,FALSE)&amp;"""",""))</f>
        <v/>
      </c>
      <c r="D1345" s="65"/>
      <c r="E1345" s="64"/>
      <c r="F1345" s="7"/>
      <c r="G1345" s="7"/>
      <c r="H1345" s="7"/>
      <c r="I1345" s="6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</row>
    <row r="1346" spans="2:23" x14ac:dyDescent="0.2">
      <c r="B1346" s="66">
        <f t="shared" si="21"/>
        <v>56</v>
      </c>
      <c r="C1346" t="str">
        <f>IF(E1332="","","Data7=" &amp; IF(VLOOKUP(B1334,'INI DATA'!$C$3:$AD$100,18,FALSE)="","",VLOOKUP(B1334,'INI DATA'!$C$3:$AD$100,18,FALSE)))</f>
        <v/>
      </c>
      <c r="D1346" s="65"/>
      <c r="E1346" s="64"/>
      <c r="F1346" s="7"/>
      <c r="G1346" s="7"/>
      <c r="H1346" s="7"/>
      <c r="I1346" s="6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</row>
    <row r="1347" spans="2:23" x14ac:dyDescent="0.2">
      <c r="B1347" s="66">
        <f t="shared" si="21"/>
        <v>56</v>
      </c>
      <c r="C1347" t="str">
        <f>IF(E1332="","","Data7Label="&amp; IF(VLOOKUP(B1332,'INI DATA'!$C$3:$AD$100,19,FALSE)&lt;&gt;"","""" &amp; VLOOKUP(B1332,'INI DATA'!$C$3:$AD$100,19,FALSE)&amp;"""",""))</f>
        <v/>
      </c>
      <c r="D1347" s="65"/>
      <c r="E1347" s="64"/>
      <c r="F1347" s="7"/>
      <c r="G1347" s="7"/>
      <c r="H1347" s="7"/>
      <c r="I1347" s="6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</row>
    <row r="1348" spans="2:23" x14ac:dyDescent="0.2">
      <c r="B1348" s="66">
        <f t="shared" si="21"/>
        <v>56</v>
      </c>
      <c r="C1348" t="str">
        <f>IF(E1332="","","Data8=" &amp; IF(VLOOKUP(B1334,'INI DATA'!$C$3:$AD$100,20,FALSE)="","",VLOOKUP(B1334,'INI DATA'!$C$3:$AD$100,20,FALSE)))</f>
        <v/>
      </c>
      <c r="D1348" s="65"/>
      <c r="E1348" s="64"/>
      <c r="F1348" s="7"/>
      <c r="G1348" s="7"/>
      <c r="H1348" s="7"/>
      <c r="I1348" s="6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</row>
    <row r="1349" spans="2:23" x14ac:dyDescent="0.2">
      <c r="B1349" s="66">
        <f t="shared" si="21"/>
        <v>56</v>
      </c>
      <c r="C1349" t="str">
        <f>IF(E1332="","","Data8Label="&amp; IF(VLOOKUP(B1332,'INI DATA'!$C$3:$AD$100,21,FALSE)&lt;&gt;"","""" &amp; VLOOKUP(B1332,'INI DATA'!$C$3:$AD$100,21,FALSE)&amp;"""",""))</f>
        <v/>
      </c>
      <c r="D1349" s="65"/>
      <c r="E1349" s="64"/>
      <c r="F1349" s="7"/>
      <c r="G1349" s="7"/>
      <c r="H1349" s="7"/>
      <c r="I1349" s="6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</row>
    <row r="1350" spans="2:23" x14ac:dyDescent="0.2">
      <c r="B1350" s="66">
        <f t="shared" si="21"/>
        <v>56</v>
      </c>
      <c r="C1350" t="str">
        <f>IF(E1332="","","Data9=" &amp; IF(VLOOKUP(B1334,'INI DATA'!$C$3:$AD$100,22,FALSE)="","",VLOOKUP(B1334,'INI DATA'!$C$3:$AD$100,22,FALSE)))</f>
        <v/>
      </c>
      <c r="D1350" s="65"/>
      <c r="E1350" s="64"/>
      <c r="F1350" s="7"/>
      <c r="G1350" s="7"/>
      <c r="H1350" s="7"/>
      <c r="I1350" s="6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</row>
    <row r="1351" spans="2:23" x14ac:dyDescent="0.2">
      <c r="B1351" s="66">
        <f t="shared" si="21"/>
        <v>56</v>
      </c>
      <c r="C1351" t="str">
        <f>IF(E1332="","","Data9Label="&amp; IF(VLOOKUP(B1332,'INI DATA'!$C$3:$AD$100,23,FALSE)&lt;&gt;"","""" &amp; VLOOKUP(B1332,'INI DATA'!$C$3:$AD$100,23,FALSE)&amp;"""",""))</f>
        <v/>
      </c>
      <c r="D1351" s="65"/>
      <c r="E1351" s="64"/>
      <c r="F1351" s="7"/>
      <c r="G1351" s="7"/>
      <c r="H1351" s="7"/>
      <c r="I1351" s="6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</row>
    <row r="1352" spans="2:23" x14ac:dyDescent="0.2">
      <c r="B1352" s="66">
        <f t="shared" si="21"/>
        <v>56</v>
      </c>
      <c r="C1352" t="str">
        <f>IF(E1332="","","Data10=" &amp; IF(VLOOKUP(B1334,'INI DATA'!$C$3:$AD$100,24,FALSE)="","",VLOOKUP(B1334,'INI DATA'!$C$3:$AD$100,24,FALSE)))</f>
        <v/>
      </c>
      <c r="D1352" s="65"/>
      <c r="E1352" s="64"/>
      <c r="F1352" s="7"/>
      <c r="G1352" s="7"/>
      <c r="H1352" s="7"/>
      <c r="I1352" s="6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</row>
    <row r="1353" spans="2:23" x14ac:dyDescent="0.2">
      <c r="B1353" s="66">
        <f t="shared" si="21"/>
        <v>56</v>
      </c>
      <c r="C1353" t="str">
        <f>IF(E1332="","","Data10Label="&amp; IF(VLOOKUP(B1332,'INI DATA'!$C$3:$AD$100,25,FALSE)&lt;&gt;"","""" &amp; VLOOKUP(B1332,'INI DATA'!$C$3:$AD$100,25,FALSE)&amp;"""",""))</f>
        <v/>
      </c>
      <c r="D1353" s="65"/>
      <c r="E1353" s="64"/>
      <c r="F1353" s="7"/>
      <c r="G1353" s="7"/>
      <c r="H1353" s="7"/>
      <c r="I1353" s="6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  <c r="W1353" s="7"/>
    </row>
    <row r="1354" spans="2:23" x14ac:dyDescent="0.2">
      <c r="B1354" s="66">
        <f t="shared" si="21"/>
        <v>56</v>
      </c>
      <c r="C1354" t="str">
        <f>IF(E1332="","","Timer=" &amp; IF(VLOOKUP(B1332,'INI DATA'!$C$3:$AF$100,4,FALSE)="","",VLOOKUP(B1332,'INI DATA'!$C$3:$AF$100,4,FALSE)))</f>
        <v/>
      </c>
      <c r="D1354" s="65"/>
      <c r="E1354" s="64"/>
      <c r="F1354" s="7"/>
      <c r="G1354" s="7"/>
      <c r="H1354" s="7"/>
      <c r="I1354" s="6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</row>
    <row r="1355" spans="2:23" x14ac:dyDescent="0.2">
      <c r="B1355" s="66">
        <f t="shared" si="21"/>
        <v>56</v>
      </c>
      <c r="C1355" t="str">
        <f>IF(E1332="","","PurgeDays=" &amp; IF(VLOOKUP(B1332,'INI DATA'!$C$3:$AD$100,7,FALSE)&lt;&gt;"",VLOOKUP(B1332,'INI DATA'!$C$3:$AD$100,26,FALSE),""))</f>
        <v/>
      </c>
      <c r="D1355" s="65"/>
      <c r="E1355" s="64"/>
      <c r="F1355" s="7"/>
      <c r="G1355" s="7"/>
      <c r="H1355" s="7"/>
      <c r="I1355" s="6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</row>
    <row r="1356" spans="2:23" x14ac:dyDescent="0.2">
      <c r="B1356" s="66">
        <f t="shared" si="21"/>
        <v>57</v>
      </c>
      <c r="C1356" t="str">
        <f>IF(E1356="","","[DBTable" &amp; VLOOKUP(B1356,'INI DATA'!$C$3:$AF$99,1,FALSE) &amp; "]")</f>
        <v/>
      </c>
      <c r="D1356" s="65"/>
      <c r="E1356" s="64" t="str">
        <f>IF(VLOOKUP(B1356,'INI DATA'!$C$3:$AD$100,5,FALSE)="","","used")</f>
        <v/>
      </c>
      <c r="F1356" s="7"/>
      <c r="G1356" s="7"/>
      <c r="H1356" s="7"/>
      <c r="I1356" s="6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</row>
    <row r="1357" spans="2:23" x14ac:dyDescent="0.2">
      <c r="B1357" s="66">
        <f t="shared" si="21"/>
        <v>57</v>
      </c>
      <c r="C1357" t="str">
        <f>IF(E1356="","","Name=" &amp; IF(VLOOKUP(B1356,'INI DATA'!$C$3:$AD$100,5,FALSE)="","",VLOOKUP(B1356,'INI DATA'!$C$3:$AD$100,2,FALSE)&amp;"-"&amp;VLOOKUP(B1356,'INI DATA'!$C$3:$AD$100,5,FALSE)))</f>
        <v/>
      </c>
      <c r="D1357" s="65"/>
      <c r="E1357" s="64"/>
      <c r="F1357" s="7"/>
      <c r="G1357" s="7"/>
      <c r="H1357" s="7"/>
      <c r="I1357" s="6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</row>
    <row r="1358" spans="2:23" x14ac:dyDescent="0.2">
      <c r="B1358" s="66">
        <f t="shared" si="21"/>
        <v>57</v>
      </c>
      <c r="C1358" t="str">
        <f>IF(E1356="","","Data1=" &amp; IF(VLOOKUP(B1356,'INI DATA'!$C$3:$AD$100,6,FALSE)="",0,VLOOKUP(B1356,'INI DATA'!$C$3:$AD$100,6,FALSE)))</f>
        <v/>
      </c>
      <c r="D1358" s="65"/>
      <c r="E1358" s="64"/>
      <c r="F1358" s="7"/>
      <c r="G1358" s="7"/>
      <c r="H1358" s="7"/>
      <c r="I1358" s="6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</row>
    <row r="1359" spans="2:23" x14ac:dyDescent="0.2">
      <c r="B1359" s="66">
        <f t="shared" si="21"/>
        <v>57</v>
      </c>
      <c r="C1359" t="str">
        <f>IF(E1356="","","Data1Label="&amp; IF(VLOOKUP(B1356,'INI DATA'!$C$3:$AD$100,7,FALSE)&lt;&gt;"","""" &amp; VLOOKUP(B1356,'INI DATA'!$C$3:$AD$100,7,FALSE)&amp;"""",""))</f>
        <v/>
      </c>
      <c r="D1359" s="65"/>
      <c r="E1359" s="64"/>
      <c r="F1359" s="7"/>
      <c r="G1359" s="7"/>
      <c r="H1359" s="7"/>
      <c r="I1359" s="6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</row>
    <row r="1360" spans="2:23" x14ac:dyDescent="0.2">
      <c r="B1360" s="66">
        <f t="shared" si="21"/>
        <v>57</v>
      </c>
      <c r="C1360" t="str">
        <f>IF(E1356="","","Data2=" &amp; IF(VLOOKUP(B1356,'INI DATA'!$C$3:$AD$100,8,FALSE)="","",VLOOKUP(B1356,'INI DATA'!$C$3:$AD$100,8,FALSE)))</f>
        <v/>
      </c>
      <c r="D1360" s="65"/>
      <c r="E1360" s="64"/>
      <c r="F1360" s="7"/>
      <c r="G1360" s="7"/>
      <c r="H1360" s="7"/>
      <c r="I1360" s="6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  <c r="W1360" s="7"/>
    </row>
    <row r="1361" spans="2:23" x14ac:dyDescent="0.2">
      <c r="B1361" s="66">
        <f t="shared" si="21"/>
        <v>57</v>
      </c>
      <c r="C1361" t="str">
        <f>IF(E1356="","","Data2Label="&amp; IF(VLOOKUP(B1356,'INI DATA'!$C$3:$AD$100,9,FALSE)&lt;&gt;"","""" &amp; VLOOKUP(B1356,'INI DATA'!$C$3:$AD$100,9,FALSE)&amp;"""",""))</f>
        <v/>
      </c>
      <c r="D1361" s="65"/>
      <c r="E1361" s="64"/>
      <c r="F1361" s="7"/>
      <c r="G1361" s="7"/>
      <c r="H1361" s="7"/>
      <c r="I1361" s="6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</row>
    <row r="1362" spans="2:23" x14ac:dyDescent="0.2">
      <c r="B1362" s="66">
        <f t="shared" si="21"/>
        <v>57</v>
      </c>
      <c r="C1362" t="str">
        <f>IF(E1356="","","Data3=" &amp; IF(VLOOKUP(B1356,'INI DATA'!$C$3:$AD$100,10,FALSE)="","",VLOOKUP(B1356,'INI DATA'!$C$3:$AD$100,10,FALSE)))</f>
        <v/>
      </c>
      <c r="D1362" s="65"/>
      <c r="E1362" s="64"/>
      <c r="F1362" s="7"/>
      <c r="G1362" s="7"/>
      <c r="H1362" s="7"/>
      <c r="I1362" s="6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</row>
    <row r="1363" spans="2:23" x14ac:dyDescent="0.2">
      <c r="B1363" s="66">
        <f t="shared" si="21"/>
        <v>57</v>
      </c>
      <c r="C1363" t="str">
        <f>IF(E1356="","","Data3Label="&amp; IF(VLOOKUP(B1356,'INI DATA'!$C$3:$AD$100,11,FALSE)&lt;&gt;"","""" &amp; VLOOKUP(B1356,'INI DATA'!$C$3:$AD$100,11,FALSE)&amp;"""",""))</f>
        <v/>
      </c>
      <c r="D1363" s="65"/>
      <c r="E1363" s="64"/>
      <c r="F1363" s="7"/>
      <c r="G1363" s="7"/>
      <c r="H1363" s="7"/>
      <c r="I1363" s="6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  <c r="W1363" s="7"/>
    </row>
    <row r="1364" spans="2:23" x14ac:dyDescent="0.2">
      <c r="B1364" s="66">
        <f t="shared" si="21"/>
        <v>57</v>
      </c>
      <c r="C1364" t="str">
        <f>IF(E1356="","","Data4=" &amp; IF(VLOOKUP(B1356,'INI DATA'!$C$3:$AD$100,12,FALSE)="","",VLOOKUP(B1356,'INI DATA'!$C$3:$AD$100,12,FALSE)))</f>
        <v/>
      </c>
      <c r="D1364" s="65"/>
      <c r="E1364" s="64"/>
      <c r="F1364" s="7"/>
      <c r="G1364" s="7"/>
      <c r="H1364" s="7"/>
      <c r="I1364" s="6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  <c r="W1364" s="7"/>
    </row>
    <row r="1365" spans="2:23" x14ac:dyDescent="0.2">
      <c r="B1365" s="66">
        <f t="shared" si="21"/>
        <v>57</v>
      </c>
      <c r="C1365" t="str">
        <f>IF(E1356="","","Data4Label="&amp; IF(VLOOKUP(B1356,'INI DATA'!$C$3:$AD$100,13,FALSE)&lt;&gt;"","""" &amp; VLOOKUP(B1356,'INI DATA'!$C$3:$AD$100,13,FALSE)&amp;"""",""))</f>
        <v/>
      </c>
      <c r="D1365" s="65"/>
      <c r="E1365" s="64"/>
      <c r="F1365" s="7"/>
      <c r="G1365" s="7"/>
      <c r="H1365" s="7"/>
      <c r="I1365" s="6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</row>
    <row r="1366" spans="2:23" x14ac:dyDescent="0.2">
      <c r="B1366" s="66">
        <f t="shared" si="21"/>
        <v>57</v>
      </c>
      <c r="C1366" t="str">
        <f>IF(E1356="","","Data5=" &amp; IF(VLOOKUP(B1356,'INI DATA'!$C$3:$AD$100,14,FALSE)="","",VLOOKUP(B1356,'INI DATA'!$C$3:$AD$100,14,FALSE)))</f>
        <v/>
      </c>
      <c r="D1366" s="65"/>
      <c r="E1366" s="64"/>
      <c r="F1366" s="7"/>
      <c r="G1366" s="7"/>
      <c r="H1366" s="7"/>
      <c r="I1366" s="6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</row>
    <row r="1367" spans="2:23" x14ac:dyDescent="0.2">
      <c r="B1367" s="66">
        <f t="shared" si="21"/>
        <v>57</v>
      </c>
      <c r="C1367" t="str">
        <f>IF(E1356="","","Data5Label="&amp; IF(VLOOKUP(B1356,'INI DATA'!$C$3:$AD$100,15,FALSE)&lt;&gt;"","""" &amp; VLOOKUP(B1356,'INI DATA'!$C$3:$AD$100,15,FALSE)&amp;"""",""))</f>
        <v/>
      </c>
      <c r="D1367" s="65"/>
      <c r="E1367" s="64"/>
      <c r="F1367" s="7"/>
      <c r="G1367" s="7"/>
      <c r="H1367" s="7"/>
      <c r="I1367" s="6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</row>
    <row r="1368" spans="2:23" x14ac:dyDescent="0.2">
      <c r="B1368" s="66">
        <f t="shared" si="21"/>
        <v>57</v>
      </c>
      <c r="C1368" t="str">
        <f>IF(E1356="","","Data6=" &amp; IF(VLOOKUP(B1356,'INI DATA'!$C$3:$AD$100,16,FALSE)="","",VLOOKUP(B1356,'INI DATA'!$C$3:$AD$100,16,FALSE)))</f>
        <v/>
      </c>
      <c r="D1368" s="65"/>
      <c r="E1368" s="64"/>
      <c r="F1368" s="7"/>
      <c r="G1368" s="7"/>
      <c r="H1368" s="7"/>
      <c r="I1368" s="6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  <c r="W1368" s="7"/>
    </row>
    <row r="1369" spans="2:23" x14ac:dyDescent="0.2">
      <c r="B1369" s="66">
        <f t="shared" si="21"/>
        <v>57</v>
      </c>
      <c r="C1369" t="str">
        <f>IF(E1356="","","Data6Label="&amp; IF(VLOOKUP(B1356,'INI DATA'!$C$3:$AD$100,17,FALSE)&lt;&gt;"","""" &amp; VLOOKUP(B1356,'INI DATA'!$C$3:$AD$100,17,FALSE)&amp;"""",""))</f>
        <v/>
      </c>
      <c r="D1369" s="65"/>
      <c r="E1369" s="64"/>
      <c r="F1369" s="7"/>
      <c r="G1369" s="7"/>
      <c r="H1369" s="7"/>
      <c r="I1369" s="6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</row>
    <row r="1370" spans="2:23" x14ac:dyDescent="0.2">
      <c r="B1370" s="66">
        <f t="shared" si="21"/>
        <v>57</v>
      </c>
      <c r="C1370" t="str">
        <f>IF(E1356="","","Data7=" &amp; IF(VLOOKUP(B1358,'INI DATA'!$C$3:$AD$100,18,FALSE)="","",VLOOKUP(B1358,'INI DATA'!$C$3:$AD$100,18,FALSE)))</f>
        <v/>
      </c>
      <c r="D1370" s="65"/>
      <c r="E1370" s="64"/>
      <c r="F1370" s="7"/>
      <c r="G1370" s="7"/>
      <c r="H1370" s="7"/>
      <c r="I1370" s="6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</row>
    <row r="1371" spans="2:23" x14ac:dyDescent="0.2">
      <c r="B1371" s="66">
        <f t="shared" si="21"/>
        <v>57</v>
      </c>
      <c r="C1371" t="str">
        <f>IF(E1356="","","Data7Label="&amp; IF(VLOOKUP(B1356,'INI DATA'!$C$3:$AD$100,19,FALSE)&lt;&gt;"","""" &amp; VLOOKUP(B1356,'INI DATA'!$C$3:$AD$100,19,FALSE)&amp;"""",""))</f>
        <v/>
      </c>
      <c r="D1371" s="65"/>
      <c r="E1371" s="64"/>
      <c r="F1371" s="7"/>
      <c r="G1371" s="7"/>
      <c r="H1371" s="7"/>
      <c r="I1371" s="6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</row>
    <row r="1372" spans="2:23" x14ac:dyDescent="0.2">
      <c r="B1372" s="66">
        <f t="shared" si="21"/>
        <v>57</v>
      </c>
      <c r="C1372" t="str">
        <f>IF(E1356="","","Data8=" &amp; IF(VLOOKUP(B1358,'INI DATA'!$C$3:$AD$100,20,FALSE)="","",VLOOKUP(B1358,'INI DATA'!$C$3:$AD$100,20,FALSE)))</f>
        <v/>
      </c>
      <c r="D1372" s="65"/>
      <c r="E1372" s="64"/>
      <c r="F1372" s="7"/>
      <c r="G1372" s="7"/>
      <c r="H1372" s="7"/>
      <c r="I1372" s="6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  <c r="W1372" s="7"/>
    </row>
    <row r="1373" spans="2:23" x14ac:dyDescent="0.2">
      <c r="B1373" s="66">
        <f t="shared" si="21"/>
        <v>57</v>
      </c>
      <c r="C1373" t="str">
        <f>IF(E1356="","","Data8Label="&amp; IF(VLOOKUP(B1356,'INI DATA'!$C$3:$AD$100,21,FALSE)&lt;&gt;"","""" &amp; VLOOKUP(B1356,'INI DATA'!$C$3:$AD$100,21,FALSE)&amp;"""",""))</f>
        <v/>
      </c>
      <c r="D1373" s="65"/>
      <c r="E1373" s="64"/>
      <c r="F1373" s="7"/>
      <c r="G1373" s="7"/>
      <c r="H1373" s="7"/>
      <c r="I1373" s="6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  <c r="W1373" s="7"/>
    </row>
    <row r="1374" spans="2:23" x14ac:dyDescent="0.2">
      <c r="B1374" s="66">
        <f t="shared" si="21"/>
        <v>57</v>
      </c>
      <c r="C1374" t="str">
        <f>IF(E1356="","","Data9=" &amp; IF(VLOOKUP(B1358,'INI DATA'!$C$3:$AD$100,22,FALSE)="","",VLOOKUP(B1358,'INI DATA'!$C$3:$AD$100,22,FALSE)))</f>
        <v/>
      </c>
      <c r="D1374" s="65"/>
      <c r="E1374" s="64"/>
      <c r="F1374" s="7"/>
      <c r="G1374" s="7"/>
      <c r="H1374" s="7"/>
      <c r="I1374" s="6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  <c r="W1374" s="7"/>
    </row>
    <row r="1375" spans="2:23" x14ac:dyDescent="0.2">
      <c r="B1375" s="66">
        <f t="shared" si="21"/>
        <v>57</v>
      </c>
      <c r="C1375" t="str">
        <f>IF(E1356="","","Data9Label="&amp; IF(VLOOKUP(B1356,'INI DATA'!$C$3:$AD$100,23,FALSE)&lt;&gt;"","""" &amp; VLOOKUP(B1356,'INI DATA'!$C$3:$AD$100,23,FALSE)&amp;"""",""))</f>
        <v/>
      </c>
      <c r="D1375" s="65"/>
      <c r="E1375" s="64"/>
      <c r="F1375" s="7"/>
      <c r="G1375" s="7"/>
      <c r="H1375" s="7"/>
      <c r="I1375" s="6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  <c r="W1375" s="7"/>
    </row>
    <row r="1376" spans="2:23" x14ac:dyDescent="0.2">
      <c r="B1376" s="66">
        <f t="shared" si="21"/>
        <v>57</v>
      </c>
      <c r="C1376" t="str">
        <f>IF(E1356="","","Data10=" &amp; IF(VLOOKUP(B1358,'INI DATA'!$C$3:$AD$100,24,FALSE)="","",VLOOKUP(B1358,'INI DATA'!$C$3:$AD$100,24,FALSE)))</f>
        <v/>
      </c>
      <c r="D1376" s="65"/>
      <c r="E1376" s="64"/>
      <c r="F1376" s="7"/>
      <c r="G1376" s="7"/>
      <c r="H1376" s="7"/>
      <c r="I1376" s="6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  <c r="W1376" s="7"/>
    </row>
    <row r="1377" spans="2:23" x14ac:dyDescent="0.2">
      <c r="B1377" s="66">
        <f t="shared" si="21"/>
        <v>57</v>
      </c>
      <c r="C1377" t="str">
        <f>IF(E1356="","","Data10Label="&amp; IF(VLOOKUP(B1356,'INI DATA'!$C$3:$AD$100,25,FALSE)&lt;&gt;"","""" &amp; VLOOKUP(B1356,'INI DATA'!$C$3:$AD$100,25,FALSE)&amp;"""",""))</f>
        <v/>
      </c>
      <c r="D1377" s="65"/>
      <c r="E1377" s="64"/>
      <c r="F1377" s="7"/>
      <c r="G1377" s="7"/>
      <c r="H1377" s="7"/>
      <c r="I1377" s="6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  <c r="W1377" s="7"/>
    </row>
    <row r="1378" spans="2:23" x14ac:dyDescent="0.2">
      <c r="B1378" s="66">
        <f t="shared" si="21"/>
        <v>57</v>
      </c>
      <c r="C1378" t="str">
        <f>IF(E1356="","","Timer=" &amp; IF(VLOOKUP(B1356,'INI DATA'!$C$3:$AF$100,4,FALSE)="","",VLOOKUP(B1356,'INI DATA'!$C$3:$AF$100,4,FALSE)))</f>
        <v/>
      </c>
      <c r="D1378" s="65"/>
      <c r="E1378" s="64"/>
      <c r="F1378" s="7"/>
      <c r="G1378" s="7"/>
      <c r="H1378" s="7"/>
      <c r="I1378" s="6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  <c r="W1378" s="7"/>
    </row>
    <row r="1379" spans="2:23" x14ac:dyDescent="0.2">
      <c r="B1379" s="66">
        <f t="shared" si="21"/>
        <v>57</v>
      </c>
      <c r="C1379" t="str">
        <f>IF(E1356="","","PurgeDays=" &amp; IF(VLOOKUP(B1356,'INI DATA'!$C$3:$AD$100,7,FALSE)&lt;&gt;"",VLOOKUP(B1356,'INI DATA'!$C$3:$AD$100,26,FALSE),""))</f>
        <v/>
      </c>
      <c r="D1379" s="65"/>
      <c r="E1379" s="64"/>
      <c r="F1379" s="7"/>
      <c r="G1379" s="7"/>
      <c r="H1379" s="7"/>
      <c r="I1379" s="6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  <c r="W1379" s="7"/>
    </row>
    <row r="1380" spans="2:23" x14ac:dyDescent="0.2">
      <c r="B1380" s="66">
        <f t="shared" si="21"/>
        <v>58</v>
      </c>
      <c r="C1380" t="str">
        <f>IF(E1380="","","[DBTable" &amp; VLOOKUP(B1380,'INI DATA'!$C$3:$AF$99,1,FALSE) &amp; "]")</f>
        <v/>
      </c>
      <c r="D1380" s="65"/>
      <c r="E1380" s="64" t="str">
        <f>IF(VLOOKUP(B1380,'INI DATA'!$C$3:$AD$100,5,FALSE)="","","used")</f>
        <v/>
      </c>
      <c r="F1380" s="7"/>
      <c r="G1380" s="7"/>
      <c r="H1380" s="7"/>
      <c r="I1380" s="6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  <c r="W1380" s="7"/>
    </row>
    <row r="1381" spans="2:23" x14ac:dyDescent="0.2">
      <c r="B1381" s="66">
        <f t="shared" si="21"/>
        <v>58</v>
      </c>
      <c r="C1381" t="str">
        <f>IF(E1380="","","Name=" &amp; IF(VLOOKUP(B1380,'INI DATA'!$C$3:$AD$100,5,FALSE)="","",VLOOKUP(B1380,'INI DATA'!$C$3:$AD$100,2,FALSE)&amp;"-"&amp;VLOOKUP(B1380,'INI DATA'!$C$3:$AD$100,5,FALSE)))</f>
        <v/>
      </c>
      <c r="D1381" s="65"/>
      <c r="E1381" s="64"/>
      <c r="F1381" s="7"/>
      <c r="G1381" s="7"/>
      <c r="H1381" s="7"/>
      <c r="I1381" s="6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  <c r="W1381" s="7"/>
    </row>
    <row r="1382" spans="2:23" x14ac:dyDescent="0.2">
      <c r="B1382" s="66">
        <f t="shared" si="21"/>
        <v>58</v>
      </c>
      <c r="C1382" t="str">
        <f>IF(E1380="","","Data1=" &amp; IF(VLOOKUP(B1380,'INI DATA'!$C$3:$AD$100,6,FALSE)="",0,VLOOKUP(B1380,'INI DATA'!$C$3:$AD$100,6,FALSE)))</f>
        <v/>
      </c>
      <c r="D1382" s="65"/>
      <c r="E1382" s="64"/>
      <c r="F1382" s="7"/>
      <c r="G1382" s="7"/>
      <c r="H1382" s="7"/>
      <c r="I1382" s="6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  <c r="W1382" s="7"/>
    </row>
    <row r="1383" spans="2:23" x14ac:dyDescent="0.2">
      <c r="B1383" s="66">
        <f t="shared" si="21"/>
        <v>58</v>
      </c>
      <c r="C1383" t="str">
        <f>IF(E1380="","","Data1Label="&amp; IF(VLOOKUP(B1380,'INI DATA'!$C$3:$AD$100,7,FALSE)&lt;&gt;"","""" &amp; VLOOKUP(B1380,'INI DATA'!$C$3:$AD$100,7,FALSE)&amp;"""",""))</f>
        <v/>
      </c>
      <c r="D1383" s="65"/>
      <c r="E1383" s="64"/>
      <c r="F1383" s="7"/>
      <c r="G1383" s="7"/>
      <c r="H1383" s="7"/>
      <c r="I1383" s="6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</row>
    <row r="1384" spans="2:23" x14ac:dyDescent="0.2">
      <c r="B1384" s="66">
        <f t="shared" si="21"/>
        <v>58</v>
      </c>
      <c r="C1384" t="str">
        <f>IF(E1380="","","Data2=" &amp; IF(VLOOKUP(B1380,'INI DATA'!$C$3:$AD$100,8,FALSE)="","",VLOOKUP(B1380,'INI DATA'!$C$3:$AD$100,8,FALSE)))</f>
        <v/>
      </c>
      <c r="D1384" s="65"/>
      <c r="E1384" s="64"/>
      <c r="F1384" s="7"/>
      <c r="G1384" s="7"/>
      <c r="H1384" s="7"/>
      <c r="I1384" s="6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  <c r="W1384" s="7"/>
    </row>
    <row r="1385" spans="2:23" x14ac:dyDescent="0.2">
      <c r="B1385" s="66">
        <f t="shared" si="21"/>
        <v>58</v>
      </c>
      <c r="C1385" t="str">
        <f>IF(E1380="","","Data2Label="&amp; IF(VLOOKUP(B1380,'INI DATA'!$C$3:$AD$100,9,FALSE)&lt;&gt;"","""" &amp; VLOOKUP(B1380,'INI DATA'!$C$3:$AD$100,9,FALSE)&amp;"""",""))</f>
        <v/>
      </c>
      <c r="D1385" s="65"/>
      <c r="E1385" s="64"/>
      <c r="F1385" s="7"/>
      <c r="G1385" s="7"/>
      <c r="H1385" s="7"/>
      <c r="I1385" s="6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  <c r="W1385" s="7"/>
    </row>
    <row r="1386" spans="2:23" x14ac:dyDescent="0.2">
      <c r="B1386" s="66">
        <f t="shared" si="21"/>
        <v>58</v>
      </c>
      <c r="C1386" t="str">
        <f>IF(E1380="","","Data3=" &amp; IF(VLOOKUP(B1380,'INI DATA'!$C$3:$AD$100,10,FALSE)="","",VLOOKUP(B1380,'INI DATA'!$C$3:$AD$100,10,FALSE)))</f>
        <v/>
      </c>
      <c r="D1386" s="65"/>
      <c r="E1386" s="64"/>
      <c r="F1386" s="7"/>
      <c r="G1386" s="7"/>
      <c r="H1386" s="7"/>
      <c r="I1386" s="6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  <c r="W1386" s="7"/>
    </row>
    <row r="1387" spans="2:23" x14ac:dyDescent="0.2">
      <c r="B1387" s="66">
        <f t="shared" si="21"/>
        <v>58</v>
      </c>
      <c r="C1387" t="str">
        <f>IF(E1380="","","Data3Label="&amp; IF(VLOOKUP(B1380,'INI DATA'!$C$3:$AD$100,11,FALSE)&lt;&gt;"","""" &amp; VLOOKUP(B1380,'INI DATA'!$C$3:$AD$100,11,FALSE)&amp;"""",""))</f>
        <v/>
      </c>
      <c r="D1387" s="65"/>
      <c r="E1387" s="64"/>
      <c r="F1387" s="7"/>
      <c r="G1387" s="7"/>
      <c r="H1387" s="7"/>
      <c r="I1387" s="6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  <c r="W1387" s="7"/>
    </row>
    <row r="1388" spans="2:23" x14ac:dyDescent="0.2">
      <c r="B1388" s="66">
        <f t="shared" si="21"/>
        <v>58</v>
      </c>
      <c r="C1388" t="str">
        <f>IF(E1380="","","Data4=" &amp; IF(VLOOKUP(B1380,'INI DATA'!$C$3:$AD$100,12,FALSE)="","",VLOOKUP(B1380,'INI DATA'!$C$3:$AD$100,12,FALSE)))</f>
        <v/>
      </c>
      <c r="D1388" s="65"/>
      <c r="E1388" s="64"/>
      <c r="F1388" s="7"/>
      <c r="G1388" s="7"/>
      <c r="H1388" s="7"/>
      <c r="I1388" s="6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  <c r="W1388" s="7"/>
    </row>
    <row r="1389" spans="2:23" x14ac:dyDescent="0.2">
      <c r="B1389" s="66">
        <f t="shared" si="21"/>
        <v>58</v>
      </c>
      <c r="C1389" t="str">
        <f>IF(E1380="","","Data4Label="&amp; IF(VLOOKUP(B1380,'INI DATA'!$C$3:$AD$100,13,FALSE)&lt;&gt;"","""" &amp; VLOOKUP(B1380,'INI DATA'!$C$3:$AD$100,13,FALSE)&amp;"""",""))</f>
        <v/>
      </c>
      <c r="D1389" s="65"/>
      <c r="E1389" s="64"/>
      <c r="F1389" s="7"/>
      <c r="G1389" s="7"/>
      <c r="H1389" s="7"/>
      <c r="I1389" s="6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  <c r="W1389" s="7"/>
    </row>
    <row r="1390" spans="2:23" x14ac:dyDescent="0.2">
      <c r="B1390" s="66">
        <f t="shared" si="21"/>
        <v>58</v>
      </c>
      <c r="C1390" t="str">
        <f>IF(E1380="","","Data5=" &amp; IF(VLOOKUP(B1380,'INI DATA'!$C$3:$AD$100,14,FALSE)="","",VLOOKUP(B1380,'INI DATA'!$C$3:$AD$100,14,FALSE)))</f>
        <v/>
      </c>
      <c r="D1390" s="65"/>
      <c r="E1390" s="64"/>
      <c r="F1390" s="7"/>
      <c r="G1390" s="7"/>
      <c r="H1390" s="7"/>
      <c r="I1390" s="6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</row>
    <row r="1391" spans="2:23" x14ac:dyDescent="0.2">
      <c r="B1391" s="66">
        <f t="shared" si="21"/>
        <v>58</v>
      </c>
      <c r="C1391" t="str">
        <f>IF(E1380="","","Data5Label="&amp; IF(VLOOKUP(B1380,'INI DATA'!$C$3:$AD$100,15,FALSE)&lt;&gt;"","""" &amp; VLOOKUP(B1380,'INI DATA'!$C$3:$AD$100,15,FALSE)&amp;"""",""))</f>
        <v/>
      </c>
      <c r="D1391" s="65"/>
      <c r="E1391" s="64"/>
      <c r="F1391" s="7"/>
      <c r="G1391" s="7"/>
      <c r="H1391" s="7"/>
      <c r="I1391" s="6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  <c r="V1391" s="7"/>
      <c r="W1391" s="7"/>
    </row>
    <row r="1392" spans="2:23" x14ac:dyDescent="0.2">
      <c r="B1392" s="66">
        <f t="shared" si="21"/>
        <v>58</v>
      </c>
      <c r="C1392" t="str">
        <f>IF(E1380="","","Data6=" &amp; IF(VLOOKUP(B1380,'INI DATA'!$C$3:$AD$100,16,FALSE)="","",VLOOKUP(B1380,'INI DATA'!$C$3:$AD$100,16,FALSE)))</f>
        <v/>
      </c>
      <c r="D1392" s="65"/>
      <c r="E1392" s="64"/>
      <c r="F1392" s="7"/>
      <c r="G1392" s="7"/>
      <c r="H1392" s="7"/>
      <c r="I1392" s="6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  <c r="V1392" s="7"/>
      <c r="W1392" s="7"/>
    </row>
    <row r="1393" spans="2:23" x14ac:dyDescent="0.2">
      <c r="B1393" s="66">
        <f t="shared" si="21"/>
        <v>58</v>
      </c>
      <c r="C1393" t="str">
        <f>IF(E1380="","","Data6Label="&amp; IF(VLOOKUP(B1380,'INI DATA'!$C$3:$AD$100,17,FALSE)&lt;&gt;"","""" &amp; VLOOKUP(B1380,'INI DATA'!$C$3:$AD$100,17,FALSE)&amp;"""",""))</f>
        <v/>
      </c>
      <c r="D1393" s="65"/>
      <c r="E1393" s="64"/>
      <c r="F1393" s="7"/>
      <c r="G1393" s="7"/>
      <c r="H1393" s="7"/>
      <c r="I1393" s="6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  <c r="V1393" s="7"/>
      <c r="W1393" s="7"/>
    </row>
    <row r="1394" spans="2:23" x14ac:dyDescent="0.2">
      <c r="B1394" s="66">
        <f t="shared" si="21"/>
        <v>58</v>
      </c>
      <c r="C1394" t="str">
        <f>IF(E1380="","","Data7=" &amp; IF(VLOOKUP(B1382,'INI DATA'!$C$3:$AD$100,18,FALSE)="","",VLOOKUP(B1382,'INI DATA'!$C$3:$AD$100,18,FALSE)))</f>
        <v/>
      </c>
      <c r="D1394" s="65"/>
      <c r="E1394" s="64"/>
      <c r="F1394" s="7"/>
      <c r="G1394" s="7"/>
      <c r="H1394" s="7"/>
      <c r="I1394" s="6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</row>
    <row r="1395" spans="2:23" x14ac:dyDescent="0.2">
      <c r="B1395" s="66">
        <f t="shared" ref="B1395:B1458" si="22">IF((ROW()/24)&lt;&gt;ROUND(ROW()/24,0),ROUND(ROW()/24,0),ROW()/24)</f>
        <v>58</v>
      </c>
      <c r="C1395" t="str">
        <f>IF(E1380="","","Data7Label="&amp; IF(VLOOKUP(B1380,'INI DATA'!$C$3:$AD$100,19,FALSE)&lt;&gt;"","""" &amp; VLOOKUP(B1380,'INI DATA'!$C$3:$AD$100,19,FALSE)&amp;"""",""))</f>
        <v/>
      </c>
      <c r="D1395" s="65"/>
      <c r="E1395" s="64"/>
      <c r="F1395" s="7"/>
      <c r="G1395" s="7"/>
      <c r="H1395" s="7"/>
      <c r="I1395" s="6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  <c r="W1395" s="7"/>
    </row>
    <row r="1396" spans="2:23" x14ac:dyDescent="0.2">
      <c r="B1396" s="66">
        <f t="shared" si="22"/>
        <v>58</v>
      </c>
      <c r="C1396" t="str">
        <f>IF(E1380="","","Data8=" &amp; IF(VLOOKUP(B1382,'INI DATA'!$C$3:$AD$100,20,FALSE)="","",VLOOKUP(B1382,'INI DATA'!$C$3:$AD$100,20,FALSE)))</f>
        <v/>
      </c>
      <c r="D1396" s="65"/>
      <c r="E1396" s="64"/>
      <c r="F1396" s="7"/>
      <c r="G1396" s="7"/>
      <c r="H1396" s="7"/>
      <c r="I1396" s="6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  <c r="W1396" s="7"/>
    </row>
    <row r="1397" spans="2:23" x14ac:dyDescent="0.2">
      <c r="B1397" s="66">
        <f t="shared" si="22"/>
        <v>58</v>
      </c>
      <c r="C1397" t="str">
        <f>IF(E1380="","","Data8Label="&amp; IF(VLOOKUP(B1380,'INI DATA'!$C$3:$AD$100,21,FALSE)&lt;&gt;"","""" &amp; VLOOKUP(B1380,'INI DATA'!$C$3:$AD$100,21,FALSE)&amp;"""",""))</f>
        <v/>
      </c>
      <c r="D1397" s="65"/>
      <c r="E1397" s="64"/>
      <c r="F1397" s="7"/>
      <c r="G1397" s="7"/>
      <c r="H1397" s="7"/>
      <c r="I1397" s="6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  <c r="W1397" s="7"/>
    </row>
    <row r="1398" spans="2:23" x14ac:dyDescent="0.2">
      <c r="B1398" s="66">
        <f t="shared" si="22"/>
        <v>58</v>
      </c>
      <c r="C1398" t="str">
        <f>IF(E1380="","","Data9=" &amp; IF(VLOOKUP(B1382,'INI DATA'!$C$3:$AD$100,22,FALSE)="","",VLOOKUP(B1382,'INI DATA'!$C$3:$AD$100,22,FALSE)))</f>
        <v/>
      </c>
      <c r="D1398" s="65"/>
      <c r="E1398" s="64"/>
      <c r="F1398" s="7"/>
      <c r="G1398" s="7"/>
      <c r="H1398" s="7"/>
      <c r="I1398" s="6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  <c r="W1398" s="7"/>
    </row>
    <row r="1399" spans="2:23" x14ac:dyDescent="0.2">
      <c r="B1399" s="66">
        <f t="shared" si="22"/>
        <v>58</v>
      </c>
      <c r="C1399" t="str">
        <f>IF(E1380="","","Data9Label="&amp; IF(VLOOKUP(B1380,'INI DATA'!$C$3:$AD$100,23,FALSE)&lt;&gt;"","""" &amp; VLOOKUP(B1380,'INI DATA'!$C$3:$AD$100,23,FALSE)&amp;"""",""))</f>
        <v/>
      </c>
      <c r="D1399" s="65"/>
      <c r="E1399" s="64"/>
      <c r="F1399" s="7"/>
      <c r="G1399" s="7"/>
      <c r="H1399" s="7"/>
      <c r="I1399" s="6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  <c r="W1399" s="7"/>
    </row>
    <row r="1400" spans="2:23" x14ac:dyDescent="0.2">
      <c r="B1400" s="66">
        <f t="shared" si="22"/>
        <v>58</v>
      </c>
      <c r="C1400" t="str">
        <f>IF(E1380="","","Data10=" &amp; IF(VLOOKUP(B1382,'INI DATA'!$C$3:$AD$100,24,FALSE)="","",VLOOKUP(B1382,'INI DATA'!$C$3:$AD$100,24,FALSE)))</f>
        <v/>
      </c>
      <c r="D1400" s="65"/>
      <c r="E1400" s="64"/>
      <c r="F1400" s="7"/>
      <c r="G1400" s="7"/>
      <c r="H1400" s="7"/>
      <c r="I1400" s="6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</row>
    <row r="1401" spans="2:23" x14ac:dyDescent="0.2">
      <c r="B1401" s="66">
        <f t="shared" si="22"/>
        <v>58</v>
      </c>
      <c r="C1401" t="str">
        <f>IF(E1380="","","Data10Label="&amp; IF(VLOOKUP(B1380,'INI DATA'!$C$3:$AD$100,25,FALSE)&lt;&gt;"","""" &amp; VLOOKUP(B1380,'INI DATA'!$C$3:$AD$100,25,FALSE)&amp;"""",""))</f>
        <v/>
      </c>
      <c r="D1401" s="65"/>
      <c r="E1401" s="64"/>
      <c r="F1401" s="7"/>
      <c r="G1401" s="7"/>
      <c r="H1401" s="7"/>
      <c r="I1401" s="6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</row>
    <row r="1402" spans="2:23" x14ac:dyDescent="0.2">
      <c r="B1402" s="66">
        <f t="shared" si="22"/>
        <v>58</v>
      </c>
      <c r="C1402" t="str">
        <f>IF(E1380="","","Timer=" &amp; IF(VLOOKUP(B1380,'INI DATA'!$C$3:$AF$100,4,FALSE)="","",VLOOKUP(B1380,'INI DATA'!$C$3:$AF$100,4,FALSE)))</f>
        <v/>
      </c>
      <c r="D1402" s="65"/>
      <c r="E1402" s="64"/>
      <c r="F1402" s="7"/>
      <c r="G1402" s="7"/>
      <c r="H1402" s="7"/>
      <c r="I1402" s="6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  <c r="W1402" s="7"/>
    </row>
    <row r="1403" spans="2:23" x14ac:dyDescent="0.2">
      <c r="B1403" s="66">
        <f t="shared" si="22"/>
        <v>58</v>
      </c>
      <c r="C1403" t="str">
        <f>IF(E1380="","","PurgeDays=" &amp; IF(VLOOKUP(B1380,'INI DATA'!$C$3:$AD$100,7,FALSE)&lt;&gt;"",VLOOKUP(B1380,'INI DATA'!$C$3:$AD$100,26,FALSE),""))</f>
        <v/>
      </c>
      <c r="D1403" s="65"/>
      <c r="E1403" s="64"/>
      <c r="F1403" s="7"/>
      <c r="G1403" s="7"/>
      <c r="H1403" s="7"/>
      <c r="I1403" s="6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  <c r="W1403" s="7"/>
    </row>
    <row r="1404" spans="2:23" x14ac:dyDescent="0.2">
      <c r="B1404" s="66">
        <f t="shared" si="22"/>
        <v>59</v>
      </c>
      <c r="C1404" t="str">
        <f>IF(E1404="","","[DBTable" &amp; VLOOKUP(B1404,'INI DATA'!$C$3:$AF$99,1,FALSE) &amp; "]")</f>
        <v/>
      </c>
      <c r="D1404" s="65"/>
      <c r="E1404" s="64" t="str">
        <f>IF(VLOOKUP(B1404,'INI DATA'!$C$3:$AD$100,5,FALSE)="","","used")</f>
        <v/>
      </c>
      <c r="F1404" s="7"/>
      <c r="G1404" s="7"/>
      <c r="H1404" s="7"/>
      <c r="I1404" s="6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</row>
    <row r="1405" spans="2:23" x14ac:dyDescent="0.2">
      <c r="B1405" s="66">
        <f t="shared" si="22"/>
        <v>59</v>
      </c>
      <c r="C1405" t="str">
        <f>IF(E1404="","","Name=" &amp; IF(VLOOKUP(B1404,'INI DATA'!$C$3:$AD$100,5,FALSE)="","",VLOOKUP(B1404,'INI DATA'!$C$3:$AD$100,2,FALSE)&amp;"-"&amp;VLOOKUP(B1404,'INI DATA'!$C$3:$AD$100,5,FALSE)))</f>
        <v/>
      </c>
      <c r="D1405" s="65"/>
      <c r="E1405" s="64"/>
      <c r="F1405" s="7"/>
      <c r="G1405" s="7"/>
      <c r="H1405" s="7"/>
      <c r="I1405" s="6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  <c r="W1405" s="7"/>
    </row>
    <row r="1406" spans="2:23" x14ac:dyDescent="0.2">
      <c r="B1406" s="66">
        <f t="shared" si="22"/>
        <v>59</v>
      </c>
      <c r="C1406" t="str">
        <f>IF(E1404="","","Data1=" &amp; IF(VLOOKUP(B1404,'INI DATA'!$C$3:$AD$100,6,FALSE)="",0,VLOOKUP(B1404,'INI DATA'!$C$3:$AD$100,6,FALSE)))</f>
        <v/>
      </c>
      <c r="D1406" s="65"/>
      <c r="E1406" s="64"/>
      <c r="F1406" s="7"/>
      <c r="G1406" s="7"/>
      <c r="H1406" s="7"/>
      <c r="I1406" s="6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  <c r="W1406" s="7"/>
    </row>
    <row r="1407" spans="2:23" x14ac:dyDescent="0.2">
      <c r="B1407" s="66">
        <f t="shared" si="22"/>
        <v>59</v>
      </c>
      <c r="C1407" t="str">
        <f>IF(E1404="","","Data1Label="&amp; IF(VLOOKUP(B1404,'INI DATA'!$C$3:$AD$100,7,FALSE)&lt;&gt;"","""" &amp; VLOOKUP(B1404,'INI DATA'!$C$3:$AD$100,7,FALSE)&amp;"""",""))</f>
        <v/>
      </c>
      <c r="D1407" s="65"/>
      <c r="E1407" s="64"/>
      <c r="F1407" s="7"/>
      <c r="G1407" s="7"/>
      <c r="H1407" s="7"/>
      <c r="I1407" s="6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  <c r="W1407" s="7"/>
    </row>
    <row r="1408" spans="2:23" x14ac:dyDescent="0.2">
      <c r="B1408" s="66">
        <f t="shared" si="22"/>
        <v>59</v>
      </c>
      <c r="C1408" t="str">
        <f>IF(E1404="","","Data2=" &amp; IF(VLOOKUP(B1404,'INI DATA'!$C$3:$AD$100,8,FALSE)="","",VLOOKUP(B1404,'INI DATA'!$C$3:$AD$100,8,FALSE)))</f>
        <v/>
      </c>
      <c r="D1408" s="65"/>
      <c r="E1408" s="64"/>
      <c r="F1408" s="7"/>
      <c r="G1408" s="7"/>
      <c r="H1408" s="7"/>
      <c r="I1408" s="6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</row>
    <row r="1409" spans="2:23" x14ac:dyDescent="0.2">
      <c r="B1409" s="66">
        <f t="shared" si="22"/>
        <v>59</v>
      </c>
      <c r="C1409" t="str">
        <f>IF(E1404="","","Data2Label="&amp; IF(VLOOKUP(B1404,'INI DATA'!$C$3:$AD$100,9,FALSE)&lt;&gt;"","""" &amp; VLOOKUP(B1404,'INI DATA'!$C$3:$AD$100,9,FALSE)&amp;"""",""))</f>
        <v/>
      </c>
      <c r="D1409" s="65"/>
      <c r="E1409" s="64"/>
      <c r="F1409" s="7"/>
      <c r="G1409" s="7"/>
      <c r="H1409" s="7"/>
      <c r="I1409" s="6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  <c r="W1409" s="7"/>
    </row>
    <row r="1410" spans="2:23" x14ac:dyDescent="0.2">
      <c r="B1410" s="66">
        <f t="shared" si="22"/>
        <v>59</v>
      </c>
      <c r="C1410" t="str">
        <f>IF(E1404="","","Data3=" &amp; IF(VLOOKUP(B1404,'INI DATA'!$C$3:$AD$100,10,FALSE)="","",VLOOKUP(B1404,'INI DATA'!$C$3:$AD$100,10,FALSE)))</f>
        <v/>
      </c>
      <c r="D1410" s="65"/>
      <c r="E1410" s="64"/>
      <c r="F1410" s="7"/>
      <c r="G1410" s="7"/>
      <c r="H1410" s="7"/>
      <c r="I1410" s="6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  <c r="W1410" s="7"/>
    </row>
    <row r="1411" spans="2:23" x14ac:dyDescent="0.2">
      <c r="B1411" s="66">
        <f t="shared" si="22"/>
        <v>59</v>
      </c>
      <c r="C1411" t="str">
        <f>IF(E1404="","","Data3Label="&amp; IF(VLOOKUP(B1404,'INI DATA'!$C$3:$AD$100,11,FALSE)&lt;&gt;"","""" &amp; VLOOKUP(B1404,'INI DATA'!$C$3:$AD$100,11,FALSE)&amp;"""",""))</f>
        <v/>
      </c>
      <c r="D1411" s="65"/>
      <c r="E1411" s="64"/>
      <c r="F1411" s="7"/>
      <c r="G1411" s="7"/>
      <c r="H1411" s="7"/>
      <c r="I1411" s="6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  <c r="W1411" s="7"/>
    </row>
    <row r="1412" spans="2:23" x14ac:dyDescent="0.2">
      <c r="B1412" s="66">
        <f t="shared" si="22"/>
        <v>59</v>
      </c>
      <c r="C1412" t="str">
        <f>IF(E1404="","","Data4=" &amp; IF(VLOOKUP(B1404,'INI DATA'!$C$3:$AD$100,12,FALSE)="","",VLOOKUP(B1404,'INI DATA'!$C$3:$AD$100,12,FALSE)))</f>
        <v/>
      </c>
      <c r="D1412" s="65"/>
      <c r="E1412" s="64"/>
      <c r="F1412" s="7"/>
      <c r="G1412" s="7"/>
      <c r="H1412" s="7"/>
      <c r="I1412" s="6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  <c r="W1412" s="7"/>
    </row>
    <row r="1413" spans="2:23" x14ac:dyDescent="0.2">
      <c r="B1413" s="66">
        <f t="shared" si="22"/>
        <v>59</v>
      </c>
      <c r="C1413" t="str">
        <f>IF(E1404="","","Data4Label="&amp; IF(VLOOKUP(B1404,'INI DATA'!$C$3:$AD$100,13,FALSE)&lt;&gt;"","""" &amp; VLOOKUP(B1404,'INI DATA'!$C$3:$AD$100,13,FALSE)&amp;"""",""))</f>
        <v/>
      </c>
      <c r="D1413" s="65"/>
      <c r="E1413" s="64"/>
      <c r="F1413" s="7"/>
      <c r="G1413" s="7"/>
      <c r="H1413" s="7"/>
      <c r="I1413" s="6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  <c r="W1413" s="7"/>
    </row>
    <row r="1414" spans="2:23" x14ac:dyDescent="0.2">
      <c r="B1414" s="66">
        <f t="shared" si="22"/>
        <v>59</v>
      </c>
      <c r="C1414" t="str">
        <f>IF(E1404="","","Data5=" &amp; IF(VLOOKUP(B1404,'INI DATA'!$C$3:$AD$100,14,FALSE)="","",VLOOKUP(B1404,'INI DATA'!$C$3:$AD$100,14,FALSE)))</f>
        <v/>
      </c>
      <c r="D1414" s="65"/>
      <c r="E1414" s="64"/>
      <c r="F1414" s="7"/>
      <c r="G1414" s="7"/>
      <c r="H1414" s="7"/>
      <c r="I1414" s="6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  <c r="W1414" s="7"/>
    </row>
    <row r="1415" spans="2:23" x14ac:dyDescent="0.2">
      <c r="B1415" s="66">
        <f t="shared" si="22"/>
        <v>59</v>
      </c>
      <c r="C1415" t="str">
        <f>IF(E1404="","","Data5Label="&amp; IF(VLOOKUP(B1404,'INI DATA'!$C$3:$AD$100,15,FALSE)&lt;&gt;"","""" &amp; VLOOKUP(B1404,'INI DATA'!$C$3:$AD$100,15,FALSE)&amp;"""",""))</f>
        <v/>
      </c>
      <c r="D1415" s="65"/>
      <c r="E1415" s="64"/>
      <c r="F1415" s="7"/>
      <c r="G1415" s="7"/>
      <c r="H1415" s="7"/>
      <c r="I1415" s="6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  <c r="W1415" s="7"/>
    </row>
    <row r="1416" spans="2:23" x14ac:dyDescent="0.2">
      <c r="B1416" s="66">
        <f t="shared" si="22"/>
        <v>59</v>
      </c>
      <c r="C1416" t="str">
        <f>IF(E1404="","","Data6=" &amp; IF(VLOOKUP(B1404,'INI DATA'!$C$3:$AD$100,16,FALSE)="","",VLOOKUP(B1404,'INI DATA'!$C$3:$AD$100,16,FALSE)))</f>
        <v/>
      </c>
      <c r="D1416" s="65"/>
      <c r="E1416" s="64"/>
      <c r="F1416" s="7"/>
      <c r="G1416" s="7"/>
      <c r="H1416" s="7"/>
      <c r="I1416" s="6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  <c r="W1416" s="7"/>
    </row>
    <row r="1417" spans="2:23" x14ac:dyDescent="0.2">
      <c r="B1417" s="66">
        <f t="shared" si="22"/>
        <v>59</v>
      </c>
      <c r="C1417" t="str">
        <f>IF(E1404="","","Data6Label="&amp; IF(VLOOKUP(B1404,'INI DATA'!$C$3:$AD$100,17,FALSE)&lt;&gt;"","""" &amp; VLOOKUP(B1404,'INI DATA'!$C$3:$AD$100,17,FALSE)&amp;"""",""))</f>
        <v/>
      </c>
      <c r="D1417" s="65"/>
      <c r="E1417" s="64"/>
      <c r="F1417" s="7"/>
      <c r="G1417" s="7"/>
      <c r="H1417" s="7"/>
      <c r="I1417" s="6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  <c r="W1417" s="7"/>
    </row>
    <row r="1418" spans="2:23" x14ac:dyDescent="0.2">
      <c r="B1418" s="66">
        <f t="shared" si="22"/>
        <v>59</v>
      </c>
      <c r="C1418" t="str">
        <f>IF(E1404="","","Data7=" &amp; IF(VLOOKUP(B1406,'INI DATA'!$C$3:$AD$100,18,FALSE)="","",VLOOKUP(B1406,'INI DATA'!$C$3:$AD$100,18,FALSE)))</f>
        <v/>
      </c>
      <c r="D1418" s="65"/>
      <c r="E1418" s="64"/>
      <c r="F1418" s="7"/>
      <c r="G1418" s="7"/>
      <c r="H1418" s="7"/>
      <c r="I1418" s="6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  <c r="W1418" s="7"/>
    </row>
    <row r="1419" spans="2:23" x14ac:dyDescent="0.2">
      <c r="B1419" s="66">
        <f t="shared" si="22"/>
        <v>59</v>
      </c>
      <c r="C1419" t="str">
        <f>IF(E1404="","","Data7Label="&amp; IF(VLOOKUP(B1404,'INI DATA'!$C$3:$AD$100,19,FALSE)&lt;&gt;"","""" &amp; VLOOKUP(B1404,'INI DATA'!$C$3:$AD$100,19,FALSE)&amp;"""",""))</f>
        <v/>
      </c>
      <c r="D1419" s="65"/>
      <c r="E1419" s="64"/>
      <c r="F1419" s="7"/>
      <c r="G1419" s="7"/>
      <c r="H1419" s="7"/>
      <c r="I1419" s="6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</row>
    <row r="1420" spans="2:23" x14ac:dyDescent="0.2">
      <c r="B1420" s="66">
        <f t="shared" si="22"/>
        <v>59</v>
      </c>
      <c r="C1420" t="str">
        <f>IF(E1404="","","Data8=" &amp; IF(VLOOKUP(B1406,'INI DATA'!$C$3:$AD$100,20,FALSE)="","",VLOOKUP(B1406,'INI DATA'!$C$3:$AD$100,20,FALSE)))</f>
        <v/>
      </c>
      <c r="D1420" s="65"/>
      <c r="E1420" s="64"/>
      <c r="F1420" s="7"/>
      <c r="G1420" s="7"/>
      <c r="H1420" s="7"/>
      <c r="I1420" s="6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  <c r="W1420" s="7"/>
    </row>
    <row r="1421" spans="2:23" x14ac:dyDescent="0.2">
      <c r="B1421" s="66">
        <f t="shared" si="22"/>
        <v>59</v>
      </c>
      <c r="C1421" t="str">
        <f>IF(E1404="","","Data8Label="&amp; IF(VLOOKUP(B1404,'INI DATA'!$C$3:$AD$100,21,FALSE)&lt;&gt;"","""" &amp; VLOOKUP(B1404,'INI DATA'!$C$3:$AD$100,21,FALSE)&amp;"""",""))</f>
        <v/>
      </c>
      <c r="D1421" s="65"/>
      <c r="E1421" s="64"/>
      <c r="F1421" s="7"/>
      <c r="G1421" s="7"/>
      <c r="H1421" s="7"/>
      <c r="I1421" s="6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  <c r="W1421" s="7"/>
    </row>
    <row r="1422" spans="2:23" x14ac:dyDescent="0.2">
      <c r="B1422" s="66">
        <f t="shared" si="22"/>
        <v>59</v>
      </c>
      <c r="C1422" t="str">
        <f>IF(E1404="","","Data9=" &amp; IF(VLOOKUP(B1406,'INI DATA'!$C$3:$AD$100,22,FALSE)="","",VLOOKUP(B1406,'INI DATA'!$C$3:$AD$100,22,FALSE)))</f>
        <v/>
      </c>
      <c r="D1422" s="65"/>
      <c r="E1422" s="64"/>
      <c r="F1422" s="7"/>
      <c r="G1422" s="7"/>
      <c r="H1422" s="7"/>
      <c r="I1422" s="6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  <c r="W1422" s="7"/>
    </row>
    <row r="1423" spans="2:23" x14ac:dyDescent="0.2">
      <c r="B1423" s="66">
        <f t="shared" si="22"/>
        <v>59</v>
      </c>
      <c r="C1423" t="str">
        <f>IF(E1404="","","Data9Label="&amp; IF(VLOOKUP(B1404,'INI DATA'!$C$3:$AD$100,23,FALSE)&lt;&gt;"","""" &amp; VLOOKUP(B1404,'INI DATA'!$C$3:$AD$100,23,FALSE)&amp;"""",""))</f>
        <v/>
      </c>
      <c r="D1423" s="65"/>
      <c r="E1423" s="64"/>
      <c r="F1423" s="7"/>
      <c r="G1423" s="7"/>
      <c r="H1423" s="7"/>
      <c r="I1423" s="6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</row>
    <row r="1424" spans="2:23" x14ac:dyDescent="0.2">
      <c r="B1424" s="66">
        <f t="shared" si="22"/>
        <v>59</v>
      </c>
      <c r="C1424" t="str">
        <f>IF(E1404="","","Data10=" &amp; IF(VLOOKUP(B1406,'INI DATA'!$C$3:$AD$100,24,FALSE)="","",VLOOKUP(B1406,'INI DATA'!$C$3:$AD$100,24,FALSE)))</f>
        <v/>
      </c>
      <c r="D1424" s="65"/>
      <c r="E1424" s="64"/>
      <c r="F1424" s="7"/>
      <c r="G1424" s="7"/>
      <c r="H1424" s="7"/>
      <c r="I1424" s="6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  <c r="W1424" s="7"/>
    </row>
    <row r="1425" spans="2:23" x14ac:dyDescent="0.2">
      <c r="B1425" s="66">
        <f t="shared" si="22"/>
        <v>59</v>
      </c>
      <c r="C1425" t="str">
        <f>IF(E1404="","","Data10Label="&amp; IF(VLOOKUP(B1404,'INI DATA'!$C$3:$AD$100,25,FALSE)&lt;&gt;"","""" &amp; VLOOKUP(B1404,'INI DATA'!$C$3:$AD$100,25,FALSE)&amp;"""",""))</f>
        <v/>
      </c>
      <c r="D1425" s="65"/>
      <c r="E1425" s="64"/>
      <c r="F1425" s="7"/>
      <c r="G1425" s="7"/>
      <c r="H1425" s="7"/>
      <c r="I1425" s="6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  <c r="W1425" s="7"/>
    </row>
    <row r="1426" spans="2:23" x14ac:dyDescent="0.2">
      <c r="B1426" s="66">
        <f t="shared" si="22"/>
        <v>59</v>
      </c>
      <c r="C1426" t="str">
        <f>IF(E1404="","","Timer=" &amp; IF(VLOOKUP(B1404,'INI DATA'!$C$3:$AF$100,4,FALSE)="","",VLOOKUP(B1404,'INI DATA'!$C$3:$AF$100,4,FALSE)))</f>
        <v/>
      </c>
      <c r="D1426" s="65"/>
      <c r="E1426" s="64"/>
      <c r="F1426" s="7"/>
      <c r="G1426" s="7"/>
      <c r="H1426" s="7"/>
      <c r="I1426" s="6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  <c r="W1426" s="7"/>
    </row>
    <row r="1427" spans="2:23" x14ac:dyDescent="0.2">
      <c r="B1427" s="66">
        <f t="shared" si="22"/>
        <v>59</v>
      </c>
      <c r="C1427" t="str">
        <f>IF(E1404="","","PurgeDays=" &amp; IF(VLOOKUP(B1404,'INI DATA'!$C$3:$AD$100,7,FALSE)&lt;&gt;"",VLOOKUP(B1404,'INI DATA'!$C$3:$AD$100,26,FALSE),""))</f>
        <v/>
      </c>
      <c r="D1427" s="65"/>
      <c r="E1427" s="64"/>
      <c r="F1427" s="7"/>
      <c r="G1427" s="7"/>
      <c r="H1427" s="7"/>
      <c r="I1427" s="6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  <c r="W1427" s="7"/>
    </row>
    <row r="1428" spans="2:23" x14ac:dyDescent="0.2">
      <c r="B1428" s="66">
        <f t="shared" si="22"/>
        <v>60</v>
      </c>
      <c r="C1428" t="str">
        <f>IF(E1428="","","[DBTable" &amp; VLOOKUP(B1428,'INI DATA'!$C$3:$AF$99,1,FALSE) &amp; "]")</f>
        <v/>
      </c>
      <c r="D1428" s="65"/>
      <c r="E1428" s="64" t="str">
        <f>IF(VLOOKUP(B1428,'INI DATA'!$C$3:$AD$100,5,FALSE)="","","used")</f>
        <v/>
      </c>
      <c r="F1428" s="7"/>
      <c r="G1428" s="7"/>
      <c r="H1428" s="7"/>
      <c r="I1428" s="6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  <c r="W1428" s="7"/>
    </row>
    <row r="1429" spans="2:23" x14ac:dyDescent="0.2">
      <c r="B1429" s="66">
        <f t="shared" si="22"/>
        <v>60</v>
      </c>
      <c r="C1429" t="str">
        <f>IF(E1428="","","Name=" &amp; IF(VLOOKUP(B1428,'INI DATA'!$C$3:$AD$100,5,FALSE)="","",VLOOKUP(B1428,'INI DATA'!$C$3:$AD$100,2,FALSE)&amp;"-"&amp;VLOOKUP(B1428,'INI DATA'!$C$3:$AD$100,5,FALSE)))</f>
        <v/>
      </c>
      <c r="D1429" s="65"/>
      <c r="E1429" s="64"/>
      <c r="F1429" s="7"/>
      <c r="G1429" s="7"/>
      <c r="H1429" s="7"/>
      <c r="I1429" s="6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  <c r="W1429" s="7"/>
    </row>
    <row r="1430" spans="2:23" x14ac:dyDescent="0.2">
      <c r="B1430" s="66">
        <f t="shared" si="22"/>
        <v>60</v>
      </c>
      <c r="C1430" t="str">
        <f>IF(E1428="","","Data1=" &amp; IF(VLOOKUP(B1428,'INI DATA'!$C$3:$AD$100,6,FALSE)="",0,VLOOKUP(B1428,'INI DATA'!$C$3:$AD$100,6,FALSE)))</f>
        <v/>
      </c>
      <c r="D1430" s="65"/>
      <c r="E1430" s="64"/>
      <c r="F1430" s="7"/>
      <c r="G1430" s="7"/>
      <c r="H1430" s="7"/>
      <c r="I1430" s="6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  <c r="W1430" s="7"/>
    </row>
    <row r="1431" spans="2:23" x14ac:dyDescent="0.2">
      <c r="B1431" s="66">
        <f t="shared" si="22"/>
        <v>60</v>
      </c>
      <c r="C1431" t="str">
        <f>IF(E1428="","","Data1Label="&amp; IF(VLOOKUP(B1428,'INI DATA'!$C$3:$AD$100,7,FALSE)&lt;&gt;"","""" &amp; VLOOKUP(B1428,'INI DATA'!$C$3:$AD$100,7,FALSE)&amp;"""",""))</f>
        <v/>
      </c>
      <c r="D1431" s="65"/>
      <c r="E1431" s="64"/>
      <c r="F1431" s="7"/>
      <c r="G1431" s="7"/>
      <c r="H1431" s="7"/>
      <c r="I1431" s="6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</row>
    <row r="1432" spans="2:23" x14ac:dyDescent="0.2">
      <c r="B1432" s="66">
        <f t="shared" si="22"/>
        <v>60</v>
      </c>
      <c r="C1432" t="str">
        <f>IF(E1428="","","Data2=" &amp; IF(VLOOKUP(B1428,'INI DATA'!$C$3:$AD$100,8,FALSE)="","",VLOOKUP(B1428,'INI DATA'!$C$3:$AD$100,8,FALSE)))</f>
        <v/>
      </c>
      <c r="D1432" s="65"/>
      <c r="E1432" s="64"/>
      <c r="F1432" s="7"/>
      <c r="G1432" s="7"/>
      <c r="H1432" s="7"/>
      <c r="I1432" s="6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  <c r="W1432" s="7"/>
    </row>
    <row r="1433" spans="2:23" x14ac:dyDescent="0.2">
      <c r="B1433" s="66">
        <f t="shared" si="22"/>
        <v>60</v>
      </c>
      <c r="C1433" t="str">
        <f>IF(E1428="","","Data2Label="&amp; IF(VLOOKUP(B1428,'INI DATA'!$C$3:$AD$100,9,FALSE)&lt;&gt;"","""" &amp; VLOOKUP(B1428,'INI DATA'!$C$3:$AD$100,9,FALSE)&amp;"""",""))</f>
        <v/>
      </c>
      <c r="D1433" s="65"/>
      <c r="E1433" s="64"/>
      <c r="F1433" s="7"/>
      <c r="G1433" s="7"/>
      <c r="H1433" s="7"/>
      <c r="I1433" s="6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  <c r="W1433" s="7"/>
    </row>
    <row r="1434" spans="2:23" x14ac:dyDescent="0.2">
      <c r="B1434" s="66">
        <f t="shared" si="22"/>
        <v>60</v>
      </c>
      <c r="C1434" t="str">
        <f>IF(E1428="","","Data3=" &amp; IF(VLOOKUP(B1428,'INI DATA'!$C$3:$AD$100,10,FALSE)="","",VLOOKUP(B1428,'INI DATA'!$C$3:$AD$100,10,FALSE)))</f>
        <v/>
      </c>
      <c r="D1434" s="65"/>
      <c r="E1434" s="64"/>
      <c r="F1434" s="7"/>
      <c r="G1434" s="7"/>
      <c r="H1434" s="7"/>
      <c r="I1434" s="6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  <c r="W1434" s="7"/>
    </row>
    <row r="1435" spans="2:23" x14ac:dyDescent="0.2">
      <c r="B1435" s="66">
        <f t="shared" si="22"/>
        <v>60</v>
      </c>
      <c r="C1435" t="str">
        <f>IF(E1428="","","Data3Label="&amp; IF(VLOOKUP(B1428,'INI DATA'!$C$3:$AD$100,11,FALSE)&lt;&gt;"","""" &amp; VLOOKUP(B1428,'INI DATA'!$C$3:$AD$100,11,FALSE)&amp;"""",""))</f>
        <v/>
      </c>
      <c r="D1435" s="65"/>
      <c r="E1435" s="64"/>
      <c r="F1435" s="7"/>
      <c r="G1435" s="7"/>
      <c r="H1435" s="7"/>
      <c r="I1435" s="6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  <c r="V1435" s="7"/>
      <c r="W1435" s="7"/>
    </row>
    <row r="1436" spans="2:23" x14ac:dyDescent="0.2">
      <c r="B1436" s="66">
        <f t="shared" si="22"/>
        <v>60</v>
      </c>
      <c r="C1436" t="str">
        <f>IF(E1428="","","Data4=" &amp; IF(VLOOKUP(B1428,'INI DATA'!$C$3:$AD$100,12,FALSE)="","",VLOOKUP(B1428,'INI DATA'!$C$3:$AD$100,12,FALSE)))</f>
        <v/>
      </c>
      <c r="D1436" s="65"/>
      <c r="E1436" s="64"/>
      <c r="F1436" s="7"/>
      <c r="G1436" s="7"/>
      <c r="H1436" s="7"/>
      <c r="I1436" s="6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  <c r="W1436" s="7"/>
    </row>
    <row r="1437" spans="2:23" x14ac:dyDescent="0.2">
      <c r="B1437" s="66">
        <f t="shared" si="22"/>
        <v>60</v>
      </c>
      <c r="C1437" t="str">
        <f>IF(E1428="","","Data4Label="&amp; IF(VLOOKUP(B1428,'INI DATA'!$C$3:$AD$100,13,FALSE)&lt;&gt;"","""" &amp; VLOOKUP(B1428,'INI DATA'!$C$3:$AD$100,13,FALSE)&amp;"""",""))</f>
        <v/>
      </c>
      <c r="D1437" s="65"/>
      <c r="E1437" s="64"/>
      <c r="F1437" s="7"/>
      <c r="G1437" s="7"/>
      <c r="H1437" s="7"/>
      <c r="I1437" s="6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  <c r="W1437" s="7"/>
    </row>
    <row r="1438" spans="2:23" x14ac:dyDescent="0.2">
      <c r="B1438" s="66">
        <f t="shared" si="22"/>
        <v>60</v>
      </c>
      <c r="C1438" t="str">
        <f>IF(E1428="","","Data5=" &amp; IF(VLOOKUP(B1428,'INI DATA'!$C$3:$AD$100,14,FALSE)="","",VLOOKUP(B1428,'INI DATA'!$C$3:$AD$100,14,FALSE)))</f>
        <v/>
      </c>
      <c r="D1438" s="65"/>
      <c r="E1438" s="64"/>
      <c r="F1438" s="7"/>
      <c r="G1438" s="7"/>
      <c r="H1438" s="7"/>
      <c r="I1438" s="6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  <c r="V1438" s="7"/>
      <c r="W1438" s="7"/>
    </row>
    <row r="1439" spans="2:23" x14ac:dyDescent="0.2">
      <c r="B1439" s="66">
        <f t="shared" si="22"/>
        <v>60</v>
      </c>
      <c r="C1439" t="str">
        <f>IF(E1428="","","Data5Label="&amp; IF(VLOOKUP(B1428,'INI DATA'!$C$3:$AD$100,15,FALSE)&lt;&gt;"","""" &amp; VLOOKUP(B1428,'INI DATA'!$C$3:$AD$100,15,FALSE)&amp;"""",""))</f>
        <v/>
      </c>
      <c r="D1439" s="65"/>
      <c r="E1439" s="64"/>
      <c r="F1439" s="7"/>
      <c r="G1439" s="7"/>
      <c r="H1439" s="7"/>
      <c r="I1439" s="6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  <c r="V1439" s="7"/>
      <c r="W1439" s="7"/>
    </row>
    <row r="1440" spans="2:23" x14ac:dyDescent="0.2">
      <c r="B1440" s="66">
        <f t="shared" si="22"/>
        <v>60</v>
      </c>
      <c r="C1440" t="str">
        <f>IF(E1428="","","Data6=" &amp; IF(VLOOKUP(B1428,'INI DATA'!$C$3:$AD$100,16,FALSE)="","",VLOOKUP(B1428,'INI DATA'!$C$3:$AD$100,16,FALSE)))</f>
        <v/>
      </c>
      <c r="D1440" s="65"/>
      <c r="E1440" s="64"/>
      <c r="F1440" s="7"/>
      <c r="G1440" s="7"/>
      <c r="H1440" s="7"/>
      <c r="I1440" s="6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  <c r="V1440" s="7"/>
      <c r="W1440" s="7"/>
    </row>
    <row r="1441" spans="2:23" x14ac:dyDescent="0.2">
      <c r="B1441" s="66">
        <f t="shared" si="22"/>
        <v>60</v>
      </c>
      <c r="C1441" t="str">
        <f>IF(E1428="","","Data6Label="&amp; IF(VLOOKUP(B1428,'INI DATA'!$C$3:$AD$100,17,FALSE)&lt;&gt;"","""" &amp; VLOOKUP(B1428,'INI DATA'!$C$3:$AD$100,17,FALSE)&amp;"""",""))</f>
        <v/>
      </c>
      <c r="D1441" s="65"/>
      <c r="E1441" s="64"/>
      <c r="F1441" s="7"/>
      <c r="G1441" s="7"/>
      <c r="H1441" s="7"/>
      <c r="I1441" s="6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  <c r="V1441" s="7"/>
      <c r="W1441" s="7"/>
    </row>
    <row r="1442" spans="2:23" x14ac:dyDescent="0.2">
      <c r="B1442" s="66">
        <f t="shared" si="22"/>
        <v>60</v>
      </c>
      <c r="C1442" t="str">
        <f>IF(E1428="","","Data7=" &amp; IF(VLOOKUP(B1430,'INI DATA'!$C$3:$AD$100,18,FALSE)="","",VLOOKUP(B1430,'INI DATA'!$C$3:$AD$100,18,FALSE)))</f>
        <v/>
      </c>
      <c r="D1442" s="65"/>
      <c r="E1442" s="64"/>
      <c r="F1442" s="7"/>
      <c r="G1442" s="7"/>
      <c r="H1442" s="7"/>
      <c r="I1442" s="6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  <c r="W1442" s="7"/>
    </row>
    <row r="1443" spans="2:23" x14ac:dyDescent="0.2">
      <c r="B1443" s="66">
        <f t="shared" si="22"/>
        <v>60</v>
      </c>
      <c r="C1443" t="str">
        <f>IF(E1428="","","Data7Label="&amp; IF(VLOOKUP(B1428,'INI DATA'!$C$3:$AD$100,19,FALSE)&lt;&gt;"","""" &amp; VLOOKUP(B1428,'INI DATA'!$C$3:$AD$100,19,FALSE)&amp;"""",""))</f>
        <v/>
      </c>
      <c r="D1443" s="65"/>
      <c r="E1443" s="64"/>
      <c r="F1443" s="7"/>
      <c r="G1443" s="7"/>
      <c r="H1443" s="7"/>
      <c r="I1443" s="6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</row>
    <row r="1444" spans="2:23" x14ac:dyDescent="0.2">
      <c r="B1444" s="66">
        <f t="shared" si="22"/>
        <v>60</v>
      </c>
      <c r="C1444" t="str">
        <f>IF(E1428="","","Data8=" &amp; IF(VLOOKUP(B1430,'INI DATA'!$C$3:$AD$100,20,FALSE)="","",VLOOKUP(B1430,'INI DATA'!$C$3:$AD$100,20,FALSE)))</f>
        <v/>
      </c>
      <c r="D1444" s="65"/>
      <c r="E1444" s="64"/>
      <c r="F1444" s="7"/>
      <c r="G1444" s="7"/>
      <c r="H1444" s="7"/>
      <c r="I1444" s="6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  <c r="W1444" s="7"/>
    </row>
    <row r="1445" spans="2:23" x14ac:dyDescent="0.2">
      <c r="B1445" s="66">
        <f t="shared" si="22"/>
        <v>60</v>
      </c>
      <c r="C1445" t="str">
        <f>IF(E1428="","","Data8Label="&amp; IF(VLOOKUP(B1428,'INI DATA'!$C$3:$AD$100,21,FALSE)&lt;&gt;"","""" &amp; VLOOKUP(B1428,'INI DATA'!$C$3:$AD$100,21,FALSE)&amp;"""",""))</f>
        <v/>
      </c>
      <c r="D1445" s="65"/>
      <c r="E1445" s="64"/>
      <c r="F1445" s="7"/>
      <c r="G1445" s="7"/>
      <c r="H1445" s="7"/>
      <c r="I1445" s="6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  <c r="W1445" s="7"/>
    </row>
    <row r="1446" spans="2:23" x14ac:dyDescent="0.2">
      <c r="B1446" s="66">
        <f t="shared" si="22"/>
        <v>60</v>
      </c>
      <c r="C1446" t="str">
        <f>IF(E1428="","","Data9=" &amp; IF(VLOOKUP(B1430,'INI DATA'!$C$3:$AD$100,22,FALSE)="","",VLOOKUP(B1430,'INI DATA'!$C$3:$AD$100,22,FALSE)))</f>
        <v/>
      </c>
      <c r="D1446" s="65"/>
      <c r="E1446" s="64"/>
      <c r="F1446" s="7"/>
      <c r="G1446" s="7"/>
      <c r="H1446" s="7"/>
      <c r="I1446" s="6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  <c r="W1446" s="7"/>
    </row>
    <row r="1447" spans="2:23" x14ac:dyDescent="0.2">
      <c r="B1447" s="66">
        <f t="shared" si="22"/>
        <v>60</v>
      </c>
      <c r="C1447" t="str">
        <f>IF(E1428="","","Data9Label="&amp; IF(VLOOKUP(B1428,'INI DATA'!$C$3:$AD$100,23,FALSE)&lt;&gt;"","""" &amp; VLOOKUP(B1428,'INI DATA'!$C$3:$AD$100,23,FALSE)&amp;"""",""))</f>
        <v/>
      </c>
      <c r="D1447" s="65"/>
      <c r="E1447" s="64"/>
      <c r="F1447" s="7"/>
      <c r="G1447" s="7"/>
      <c r="H1447" s="7"/>
      <c r="I1447" s="6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  <c r="W1447" s="7"/>
    </row>
    <row r="1448" spans="2:23" x14ac:dyDescent="0.2">
      <c r="B1448" s="66">
        <f t="shared" si="22"/>
        <v>60</v>
      </c>
      <c r="C1448" t="str">
        <f>IF(E1428="","","Data10=" &amp; IF(VLOOKUP(B1430,'INI DATA'!$C$3:$AD$100,24,FALSE)="","",VLOOKUP(B1430,'INI DATA'!$C$3:$AD$100,24,FALSE)))</f>
        <v/>
      </c>
      <c r="D1448" s="65"/>
      <c r="E1448" s="64"/>
      <c r="F1448" s="7"/>
      <c r="G1448" s="7"/>
      <c r="H1448" s="7"/>
      <c r="I1448" s="6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  <c r="W1448" s="7"/>
    </row>
    <row r="1449" spans="2:23" x14ac:dyDescent="0.2">
      <c r="B1449" s="66">
        <f t="shared" si="22"/>
        <v>60</v>
      </c>
      <c r="C1449" t="str">
        <f>IF(E1428="","","Data10Label="&amp; IF(VLOOKUP(B1428,'INI DATA'!$C$3:$AD$100,25,FALSE)&lt;&gt;"","""" &amp; VLOOKUP(B1428,'INI DATA'!$C$3:$AD$100,25,FALSE)&amp;"""",""))</f>
        <v/>
      </c>
      <c r="D1449" s="65"/>
      <c r="E1449" s="64"/>
      <c r="F1449" s="7"/>
      <c r="G1449" s="7"/>
      <c r="H1449" s="7"/>
      <c r="I1449" s="6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  <c r="W1449" s="7"/>
    </row>
    <row r="1450" spans="2:23" x14ac:dyDescent="0.2">
      <c r="B1450" s="66">
        <f t="shared" si="22"/>
        <v>60</v>
      </c>
      <c r="C1450" t="str">
        <f>IF(E1428="","","Timer=" &amp; IF(VLOOKUP(B1428,'INI DATA'!$C$3:$AF$100,4,FALSE)="","",VLOOKUP(B1428,'INI DATA'!$C$3:$AF$100,4,FALSE)))</f>
        <v/>
      </c>
      <c r="D1450" s="65"/>
      <c r="E1450" s="64"/>
      <c r="F1450" s="7"/>
      <c r="G1450" s="7"/>
      <c r="H1450" s="7"/>
      <c r="I1450" s="6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  <c r="W1450" s="7"/>
    </row>
    <row r="1451" spans="2:23" x14ac:dyDescent="0.2">
      <c r="B1451" s="66">
        <f t="shared" si="22"/>
        <v>60</v>
      </c>
      <c r="C1451" t="str">
        <f>IF(E1428="","","PurgeDays=" &amp; IF(VLOOKUP(B1428,'INI DATA'!$C$3:$AD$100,7,FALSE)&lt;&gt;"",VLOOKUP(B1428,'INI DATA'!$C$3:$AD$100,26,FALSE),""))</f>
        <v/>
      </c>
      <c r="D1451" s="65"/>
      <c r="E1451" s="64"/>
      <c r="F1451" s="7"/>
      <c r="G1451" s="7"/>
      <c r="H1451" s="7"/>
      <c r="I1451" s="6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</row>
    <row r="1452" spans="2:23" x14ac:dyDescent="0.2">
      <c r="B1452" s="66">
        <f t="shared" si="22"/>
        <v>61</v>
      </c>
      <c r="C1452" t="str">
        <f>IF(E1452="","","[DBTable" &amp; VLOOKUP(B1452,'INI DATA'!$C$3:$AF$99,1,FALSE) &amp; "]")</f>
        <v/>
      </c>
      <c r="D1452" s="65"/>
      <c r="E1452" s="64" t="str">
        <f>IF(VLOOKUP(B1452,'INI DATA'!$C$3:$AD$100,5,FALSE)="","","used")</f>
        <v/>
      </c>
      <c r="F1452" s="7"/>
      <c r="G1452" s="7"/>
      <c r="H1452" s="7"/>
      <c r="I1452" s="6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  <c r="W1452" s="7"/>
    </row>
    <row r="1453" spans="2:23" x14ac:dyDescent="0.2">
      <c r="B1453" s="66">
        <f t="shared" si="22"/>
        <v>61</v>
      </c>
      <c r="C1453" t="str">
        <f>IF(E1452="","","Name=" &amp; IF(VLOOKUP(B1452,'INI DATA'!$C$3:$AD$100,5,FALSE)="","",VLOOKUP(B1452,'INI DATA'!$C$3:$AD$100,2,FALSE)&amp;"-"&amp;VLOOKUP(B1452,'INI DATA'!$C$3:$AD$100,5,FALSE)))</f>
        <v/>
      </c>
      <c r="D1453" s="65"/>
      <c r="E1453" s="64"/>
      <c r="F1453" s="7"/>
      <c r="G1453" s="7"/>
      <c r="H1453" s="7"/>
      <c r="I1453" s="6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  <c r="W1453" s="7"/>
    </row>
    <row r="1454" spans="2:23" x14ac:dyDescent="0.2">
      <c r="B1454" s="66">
        <f t="shared" si="22"/>
        <v>61</v>
      </c>
      <c r="C1454" t="str">
        <f>IF(E1452="","","Data1=" &amp; IF(VLOOKUP(B1452,'INI DATA'!$C$3:$AD$100,6,FALSE)="",0,VLOOKUP(B1452,'INI DATA'!$C$3:$AD$100,6,FALSE)))</f>
        <v/>
      </c>
      <c r="D1454" s="65"/>
      <c r="E1454" s="64"/>
      <c r="F1454" s="7"/>
      <c r="G1454" s="7"/>
      <c r="H1454" s="7"/>
      <c r="I1454" s="6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  <c r="W1454" s="7"/>
    </row>
    <row r="1455" spans="2:23" x14ac:dyDescent="0.2">
      <c r="B1455" s="66">
        <f t="shared" si="22"/>
        <v>61</v>
      </c>
      <c r="C1455" t="str">
        <f>IF(E1452="","","Data1Label="&amp; IF(VLOOKUP(B1452,'INI DATA'!$C$3:$AD$100,7,FALSE)&lt;&gt;"","""" &amp; VLOOKUP(B1452,'INI DATA'!$C$3:$AD$100,7,FALSE)&amp;"""",""))</f>
        <v/>
      </c>
      <c r="D1455" s="65"/>
      <c r="E1455" s="64"/>
      <c r="F1455" s="7"/>
      <c r="G1455" s="7"/>
      <c r="H1455" s="7"/>
      <c r="I1455" s="6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  <c r="W1455" s="7"/>
    </row>
    <row r="1456" spans="2:23" x14ac:dyDescent="0.2">
      <c r="B1456" s="66">
        <f t="shared" si="22"/>
        <v>61</v>
      </c>
      <c r="C1456" t="str">
        <f>IF(E1452="","","Data2=" &amp; IF(VLOOKUP(B1452,'INI DATA'!$C$3:$AD$100,8,FALSE)="","",VLOOKUP(B1452,'INI DATA'!$C$3:$AD$100,8,FALSE)))</f>
        <v/>
      </c>
      <c r="D1456" s="65"/>
      <c r="E1456" s="64"/>
      <c r="F1456" s="7"/>
      <c r="G1456" s="7"/>
      <c r="H1456" s="7"/>
      <c r="I1456" s="6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  <c r="W1456" s="7"/>
    </row>
    <row r="1457" spans="2:23" x14ac:dyDescent="0.2">
      <c r="B1457" s="66">
        <f t="shared" si="22"/>
        <v>61</v>
      </c>
      <c r="C1457" t="str">
        <f>IF(E1452="","","Data2Label="&amp; IF(VLOOKUP(B1452,'INI DATA'!$C$3:$AD$100,9,FALSE)&lt;&gt;"","""" &amp; VLOOKUP(B1452,'INI DATA'!$C$3:$AD$100,9,FALSE)&amp;"""",""))</f>
        <v/>
      </c>
      <c r="D1457" s="65"/>
      <c r="E1457" s="64"/>
      <c r="F1457" s="7"/>
      <c r="G1457" s="7"/>
      <c r="H1457" s="7"/>
      <c r="I1457" s="6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  <c r="W1457" s="7"/>
    </row>
    <row r="1458" spans="2:23" x14ac:dyDescent="0.2">
      <c r="B1458" s="66">
        <f t="shared" si="22"/>
        <v>61</v>
      </c>
      <c r="C1458" t="str">
        <f>IF(E1452="","","Data3=" &amp; IF(VLOOKUP(B1452,'INI DATA'!$C$3:$AD$100,10,FALSE)="","",VLOOKUP(B1452,'INI DATA'!$C$3:$AD$100,10,FALSE)))</f>
        <v/>
      </c>
      <c r="D1458" s="65"/>
      <c r="E1458" s="64"/>
      <c r="F1458" s="7"/>
      <c r="G1458" s="7"/>
      <c r="H1458" s="7"/>
      <c r="I1458" s="6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  <c r="W1458" s="7"/>
    </row>
    <row r="1459" spans="2:23" x14ac:dyDescent="0.2">
      <c r="B1459" s="66">
        <f t="shared" ref="B1459:B1522" si="23">IF((ROW()/24)&lt;&gt;ROUND(ROW()/24,0),ROUND(ROW()/24,0),ROW()/24)</f>
        <v>61</v>
      </c>
      <c r="C1459" t="str">
        <f>IF(E1452="","","Data3Label="&amp; IF(VLOOKUP(B1452,'INI DATA'!$C$3:$AD$100,11,FALSE)&lt;&gt;"","""" &amp; VLOOKUP(B1452,'INI DATA'!$C$3:$AD$100,11,FALSE)&amp;"""",""))</f>
        <v/>
      </c>
      <c r="D1459" s="65"/>
      <c r="E1459" s="64"/>
      <c r="F1459" s="7"/>
      <c r="G1459" s="7"/>
      <c r="H1459" s="7"/>
      <c r="I1459" s="6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  <c r="W1459" s="7"/>
    </row>
    <row r="1460" spans="2:23" x14ac:dyDescent="0.2">
      <c r="B1460" s="66">
        <f t="shared" si="23"/>
        <v>61</v>
      </c>
      <c r="C1460" t="str">
        <f>IF(E1452="","","Data4=" &amp; IF(VLOOKUP(B1452,'INI DATA'!$C$3:$AD$100,12,FALSE)="","",VLOOKUP(B1452,'INI DATA'!$C$3:$AD$100,12,FALSE)))</f>
        <v/>
      </c>
      <c r="D1460" s="65"/>
      <c r="E1460" s="64"/>
      <c r="F1460" s="7"/>
      <c r="G1460" s="7"/>
      <c r="H1460" s="7"/>
      <c r="I1460" s="6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  <c r="W1460" s="7"/>
    </row>
    <row r="1461" spans="2:23" x14ac:dyDescent="0.2">
      <c r="B1461" s="66">
        <f t="shared" si="23"/>
        <v>61</v>
      </c>
      <c r="C1461" t="str">
        <f>IF(E1452="","","Data4Label="&amp; IF(VLOOKUP(B1452,'INI DATA'!$C$3:$AD$100,13,FALSE)&lt;&gt;"","""" &amp; VLOOKUP(B1452,'INI DATA'!$C$3:$AD$100,13,FALSE)&amp;"""",""))</f>
        <v/>
      </c>
      <c r="D1461" s="65"/>
      <c r="E1461" s="64"/>
      <c r="F1461" s="7"/>
      <c r="G1461" s="7"/>
      <c r="H1461" s="7"/>
      <c r="I1461" s="6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  <c r="W1461" s="7"/>
    </row>
    <row r="1462" spans="2:23" x14ac:dyDescent="0.2">
      <c r="B1462" s="66">
        <f t="shared" si="23"/>
        <v>61</v>
      </c>
      <c r="C1462" t="str">
        <f>IF(E1452="","","Data5=" &amp; IF(VLOOKUP(B1452,'INI DATA'!$C$3:$AD$100,14,FALSE)="","",VLOOKUP(B1452,'INI DATA'!$C$3:$AD$100,14,FALSE)))</f>
        <v/>
      </c>
      <c r="D1462" s="65"/>
      <c r="E1462" s="64"/>
      <c r="F1462" s="7"/>
      <c r="G1462" s="7"/>
      <c r="H1462" s="7"/>
      <c r="I1462" s="6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  <c r="W1462" s="7"/>
    </row>
    <row r="1463" spans="2:23" x14ac:dyDescent="0.2">
      <c r="B1463" s="66">
        <f t="shared" si="23"/>
        <v>61</v>
      </c>
      <c r="C1463" t="str">
        <f>IF(E1452="","","Data5Label="&amp; IF(VLOOKUP(B1452,'INI DATA'!$C$3:$AD$100,15,FALSE)&lt;&gt;"","""" &amp; VLOOKUP(B1452,'INI DATA'!$C$3:$AD$100,15,FALSE)&amp;"""",""))</f>
        <v/>
      </c>
      <c r="D1463" s="65"/>
      <c r="E1463" s="64"/>
      <c r="F1463" s="7"/>
      <c r="G1463" s="7"/>
      <c r="H1463" s="7"/>
      <c r="I1463" s="6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  <c r="W1463" s="7"/>
    </row>
    <row r="1464" spans="2:23" x14ac:dyDescent="0.2">
      <c r="B1464" s="66">
        <f t="shared" si="23"/>
        <v>61</v>
      </c>
      <c r="C1464" t="str">
        <f>IF(E1452="","","Data6=" &amp; IF(VLOOKUP(B1452,'INI DATA'!$C$3:$AD$100,16,FALSE)="","",VLOOKUP(B1452,'INI DATA'!$C$3:$AD$100,16,FALSE)))</f>
        <v/>
      </c>
      <c r="D1464" s="65"/>
      <c r="E1464" s="64"/>
      <c r="F1464" s="7"/>
      <c r="G1464" s="7"/>
      <c r="H1464" s="7"/>
      <c r="I1464" s="6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  <c r="W1464" s="7"/>
    </row>
    <row r="1465" spans="2:23" x14ac:dyDescent="0.2">
      <c r="B1465" s="66">
        <f t="shared" si="23"/>
        <v>61</v>
      </c>
      <c r="C1465" t="str">
        <f>IF(E1452="","","Data6Label="&amp; IF(VLOOKUP(B1452,'INI DATA'!$C$3:$AD$100,17,FALSE)&lt;&gt;"","""" &amp; VLOOKUP(B1452,'INI DATA'!$C$3:$AD$100,17,FALSE)&amp;"""",""))</f>
        <v/>
      </c>
      <c r="D1465" s="65"/>
      <c r="E1465" s="64"/>
      <c r="F1465" s="7"/>
      <c r="G1465" s="7"/>
      <c r="H1465" s="7"/>
      <c r="I1465" s="6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</row>
    <row r="1466" spans="2:23" x14ac:dyDescent="0.2">
      <c r="B1466" s="66">
        <f t="shared" si="23"/>
        <v>61</v>
      </c>
      <c r="C1466" t="str">
        <f>IF(E1452="","","Data7=" &amp; IF(VLOOKUP(B1454,'INI DATA'!$C$3:$AD$100,18,FALSE)="","",VLOOKUP(B1454,'INI DATA'!$C$3:$AD$100,18,FALSE)))</f>
        <v/>
      </c>
      <c r="D1466" s="65"/>
      <c r="E1466" s="64"/>
      <c r="F1466" s="7"/>
      <c r="G1466" s="7"/>
      <c r="H1466" s="7"/>
      <c r="I1466" s="6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  <c r="W1466" s="7"/>
    </row>
    <row r="1467" spans="2:23" x14ac:dyDescent="0.2">
      <c r="B1467" s="66">
        <f t="shared" si="23"/>
        <v>61</v>
      </c>
      <c r="C1467" t="str">
        <f>IF(E1452="","","Data7Label="&amp; IF(VLOOKUP(B1452,'INI DATA'!$C$3:$AD$100,19,FALSE)&lt;&gt;"","""" &amp; VLOOKUP(B1452,'INI DATA'!$C$3:$AD$100,19,FALSE)&amp;"""",""))</f>
        <v/>
      </c>
      <c r="D1467" s="65"/>
      <c r="E1467" s="64"/>
      <c r="F1467" s="7"/>
      <c r="G1467" s="7"/>
      <c r="H1467" s="7"/>
      <c r="I1467" s="6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  <c r="W1467" s="7"/>
    </row>
    <row r="1468" spans="2:23" x14ac:dyDescent="0.2">
      <c r="B1468" s="66">
        <f t="shared" si="23"/>
        <v>61</v>
      </c>
      <c r="C1468" t="str">
        <f>IF(E1452="","","Data8=" &amp; IF(VLOOKUP(B1454,'INI DATA'!$C$3:$AD$100,20,FALSE)="","",VLOOKUP(B1454,'INI DATA'!$C$3:$AD$100,20,FALSE)))</f>
        <v/>
      </c>
      <c r="D1468" s="65"/>
      <c r="E1468" s="64"/>
      <c r="F1468" s="7"/>
      <c r="G1468" s="7"/>
      <c r="H1468" s="7"/>
      <c r="I1468" s="6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  <c r="W1468" s="7"/>
    </row>
    <row r="1469" spans="2:23" x14ac:dyDescent="0.2">
      <c r="B1469" s="66">
        <f t="shared" si="23"/>
        <v>61</v>
      </c>
      <c r="C1469" t="str">
        <f>IF(E1452="","","Data8Label="&amp; IF(VLOOKUP(B1452,'INI DATA'!$C$3:$AD$100,21,FALSE)&lt;&gt;"","""" &amp; VLOOKUP(B1452,'INI DATA'!$C$3:$AD$100,21,FALSE)&amp;"""",""))</f>
        <v/>
      </c>
      <c r="D1469" s="65"/>
      <c r="E1469" s="64"/>
      <c r="F1469" s="7"/>
      <c r="G1469" s="7"/>
      <c r="H1469" s="7"/>
      <c r="I1469" s="6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  <c r="W1469" s="7"/>
    </row>
    <row r="1470" spans="2:23" x14ac:dyDescent="0.2">
      <c r="B1470" s="66">
        <f t="shared" si="23"/>
        <v>61</v>
      </c>
      <c r="C1470" t="str">
        <f>IF(E1452="","","Data9=" &amp; IF(VLOOKUP(B1454,'INI DATA'!$C$3:$AD$100,22,FALSE)="","",VLOOKUP(B1454,'INI DATA'!$C$3:$AD$100,22,FALSE)))</f>
        <v/>
      </c>
      <c r="D1470" s="65"/>
      <c r="E1470" s="64"/>
      <c r="F1470" s="7"/>
      <c r="G1470" s="7"/>
      <c r="H1470" s="7"/>
      <c r="I1470" s="6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  <c r="W1470" s="7"/>
    </row>
    <row r="1471" spans="2:23" x14ac:dyDescent="0.2">
      <c r="B1471" s="66">
        <f t="shared" si="23"/>
        <v>61</v>
      </c>
      <c r="C1471" t="str">
        <f>IF(E1452="","","Data9Label="&amp; IF(VLOOKUP(B1452,'INI DATA'!$C$3:$AD$100,23,FALSE)&lt;&gt;"","""" &amp; VLOOKUP(B1452,'INI DATA'!$C$3:$AD$100,23,FALSE)&amp;"""",""))</f>
        <v/>
      </c>
      <c r="D1471" s="65"/>
      <c r="E1471" s="64"/>
      <c r="F1471" s="7"/>
      <c r="G1471" s="7"/>
      <c r="H1471" s="7"/>
      <c r="I1471" s="6"/>
      <c r="J1471" s="7"/>
      <c r="K1471" s="7"/>
      <c r="L1471" s="7"/>
      <c r="M1471" s="7"/>
      <c r="N1471" s="7"/>
      <c r="O1471" s="7"/>
      <c r="P1471" s="7"/>
      <c r="Q1471" s="7"/>
      <c r="R1471" s="7"/>
      <c r="S1471" s="7"/>
      <c r="T1471" s="7"/>
      <c r="U1471" s="7"/>
      <c r="V1471" s="7"/>
      <c r="W1471" s="7"/>
    </row>
    <row r="1472" spans="2:23" x14ac:dyDescent="0.2">
      <c r="B1472" s="66">
        <f t="shared" si="23"/>
        <v>61</v>
      </c>
      <c r="C1472" t="str">
        <f>IF(E1452="","","Data10=" &amp; IF(VLOOKUP(B1454,'INI DATA'!$C$3:$AD$100,24,FALSE)="","",VLOOKUP(B1454,'INI DATA'!$C$3:$AD$100,24,FALSE)))</f>
        <v/>
      </c>
      <c r="D1472" s="65"/>
      <c r="E1472" s="64"/>
      <c r="F1472" s="7"/>
      <c r="G1472" s="7"/>
      <c r="H1472" s="7"/>
      <c r="I1472" s="6"/>
      <c r="J1472" s="7"/>
      <c r="K1472" s="7"/>
      <c r="L1472" s="7"/>
      <c r="M1472" s="7"/>
      <c r="N1472" s="7"/>
      <c r="O1472" s="7"/>
      <c r="P1472" s="7"/>
      <c r="Q1472" s="7"/>
      <c r="R1472" s="7"/>
      <c r="S1472" s="7"/>
      <c r="T1472" s="7"/>
      <c r="U1472" s="7"/>
      <c r="V1472" s="7"/>
      <c r="W1472" s="7"/>
    </row>
    <row r="1473" spans="2:23" x14ac:dyDescent="0.2">
      <c r="B1473" s="66">
        <f t="shared" si="23"/>
        <v>61</v>
      </c>
      <c r="C1473" t="str">
        <f>IF(E1452="","","Data10Label="&amp; IF(VLOOKUP(B1452,'INI DATA'!$C$3:$AD$100,25,FALSE)&lt;&gt;"","""" &amp; VLOOKUP(B1452,'INI DATA'!$C$3:$AD$100,25,FALSE)&amp;"""",""))</f>
        <v/>
      </c>
      <c r="D1473" s="65"/>
      <c r="E1473" s="64"/>
      <c r="F1473" s="7"/>
      <c r="G1473" s="7"/>
      <c r="H1473" s="7"/>
      <c r="I1473" s="6"/>
      <c r="J1473" s="7"/>
      <c r="K1473" s="7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  <c r="W1473" s="7"/>
    </row>
    <row r="1474" spans="2:23" x14ac:dyDescent="0.2">
      <c r="B1474" s="66">
        <f t="shared" si="23"/>
        <v>61</v>
      </c>
      <c r="C1474" t="str">
        <f>IF(E1452="","","Timer=" &amp; IF(VLOOKUP(B1452,'INI DATA'!$C$3:$AF$100,4,FALSE)="","",VLOOKUP(B1452,'INI DATA'!$C$3:$AF$100,4,FALSE)))</f>
        <v/>
      </c>
      <c r="D1474" s="65"/>
      <c r="E1474" s="64"/>
      <c r="F1474" s="7"/>
      <c r="G1474" s="7"/>
      <c r="H1474" s="7"/>
      <c r="I1474" s="6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  <c r="W1474" s="7"/>
    </row>
    <row r="1475" spans="2:23" x14ac:dyDescent="0.2">
      <c r="B1475" s="66">
        <f t="shared" si="23"/>
        <v>61</v>
      </c>
      <c r="C1475" t="str">
        <f>IF(E1452="","","PurgeDays=" &amp; IF(VLOOKUP(B1452,'INI DATA'!$C$3:$AD$100,7,FALSE)&lt;&gt;"",VLOOKUP(B1452,'INI DATA'!$C$3:$AD$100,26,FALSE),""))</f>
        <v/>
      </c>
      <c r="D1475" s="65"/>
      <c r="E1475" s="64"/>
      <c r="F1475" s="7"/>
      <c r="G1475" s="7"/>
      <c r="H1475" s="7"/>
      <c r="I1475" s="6"/>
      <c r="J1475" s="7"/>
      <c r="K1475" s="7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  <c r="W1475" s="7"/>
    </row>
    <row r="1476" spans="2:23" x14ac:dyDescent="0.2">
      <c r="B1476" s="66">
        <f t="shared" si="23"/>
        <v>62</v>
      </c>
      <c r="C1476" t="str">
        <f>IF(E1476="","","[DBTable" &amp; VLOOKUP(B1476,'INI DATA'!$C$3:$AF$99,1,FALSE) &amp; "]")</f>
        <v/>
      </c>
      <c r="D1476" s="65"/>
      <c r="E1476" s="64" t="str">
        <f>IF(VLOOKUP(B1476,'INI DATA'!$C$3:$AD$100,5,FALSE)="","","used")</f>
        <v/>
      </c>
      <c r="F1476" s="7"/>
      <c r="G1476" s="7"/>
      <c r="H1476" s="7"/>
      <c r="I1476" s="6"/>
      <c r="J1476" s="7"/>
      <c r="K1476" s="7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  <c r="W1476" s="7"/>
    </row>
    <row r="1477" spans="2:23" x14ac:dyDescent="0.2">
      <c r="B1477" s="66">
        <f t="shared" si="23"/>
        <v>62</v>
      </c>
      <c r="C1477" t="str">
        <f>IF(E1476="","","Name=" &amp; IF(VLOOKUP(B1476,'INI DATA'!$C$3:$AD$100,5,FALSE)="","",VLOOKUP(B1476,'INI DATA'!$C$3:$AD$100,2,FALSE)&amp;"-"&amp;VLOOKUP(B1476,'INI DATA'!$C$3:$AD$100,5,FALSE)))</f>
        <v/>
      </c>
      <c r="D1477" s="65"/>
      <c r="E1477" s="64"/>
      <c r="F1477" s="7"/>
      <c r="G1477" s="7"/>
      <c r="H1477" s="7"/>
      <c r="I1477" s="6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  <c r="W1477" s="7"/>
    </row>
    <row r="1478" spans="2:23" x14ac:dyDescent="0.2">
      <c r="B1478" s="66">
        <f t="shared" si="23"/>
        <v>62</v>
      </c>
      <c r="C1478" t="str">
        <f>IF(E1476="","","Data1=" &amp; IF(VLOOKUP(B1476,'INI DATA'!$C$3:$AD$100,6,FALSE)="",0,VLOOKUP(B1476,'INI DATA'!$C$3:$AD$100,6,FALSE)))</f>
        <v/>
      </c>
      <c r="D1478" s="65"/>
      <c r="E1478" s="64"/>
      <c r="F1478" s="7"/>
      <c r="G1478" s="7"/>
      <c r="H1478" s="7"/>
      <c r="I1478" s="6"/>
      <c r="J1478" s="7"/>
      <c r="K1478" s="7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  <c r="W1478" s="7"/>
    </row>
    <row r="1479" spans="2:23" x14ac:dyDescent="0.2">
      <c r="B1479" s="66">
        <f t="shared" si="23"/>
        <v>62</v>
      </c>
      <c r="C1479" t="str">
        <f>IF(E1476="","","Data1Label="&amp; IF(VLOOKUP(B1476,'INI DATA'!$C$3:$AD$100,7,FALSE)&lt;&gt;"","""" &amp; VLOOKUP(B1476,'INI DATA'!$C$3:$AD$100,7,FALSE)&amp;"""",""))</f>
        <v/>
      </c>
      <c r="D1479" s="65"/>
      <c r="E1479" s="64"/>
      <c r="F1479" s="7"/>
      <c r="G1479" s="7"/>
      <c r="H1479" s="7"/>
      <c r="I1479" s="6"/>
      <c r="J1479" s="7"/>
      <c r="K1479" s="7"/>
      <c r="L1479" s="7"/>
      <c r="M1479" s="7"/>
      <c r="N1479" s="7"/>
      <c r="O1479" s="7"/>
      <c r="P1479" s="7"/>
      <c r="Q1479" s="7"/>
      <c r="R1479" s="7"/>
      <c r="S1479" s="7"/>
      <c r="T1479" s="7"/>
      <c r="U1479" s="7"/>
      <c r="V1479" s="7"/>
      <c r="W1479" s="7"/>
    </row>
    <row r="1480" spans="2:23" x14ac:dyDescent="0.2">
      <c r="B1480" s="66">
        <f t="shared" si="23"/>
        <v>62</v>
      </c>
      <c r="C1480" t="str">
        <f>IF(E1476="","","Data2=" &amp; IF(VLOOKUP(B1476,'INI DATA'!$C$3:$AD$100,8,FALSE)="","",VLOOKUP(B1476,'INI DATA'!$C$3:$AD$100,8,FALSE)))</f>
        <v/>
      </c>
      <c r="D1480" s="65"/>
      <c r="E1480" s="64"/>
      <c r="F1480" s="7"/>
      <c r="G1480" s="7"/>
      <c r="H1480" s="7"/>
      <c r="I1480" s="6"/>
      <c r="J1480" s="7"/>
      <c r="K1480" s="7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  <c r="W1480" s="7"/>
    </row>
    <row r="1481" spans="2:23" x14ac:dyDescent="0.2">
      <c r="B1481" s="66">
        <f t="shared" si="23"/>
        <v>62</v>
      </c>
      <c r="C1481" t="str">
        <f>IF(E1476="","","Data2Label="&amp; IF(VLOOKUP(B1476,'INI DATA'!$C$3:$AD$100,9,FALSE)&lt;&gt;"","""" &amp; VLOOKUP(B1476,'INI DATA'!$C$3:$AD$100,9,FALSE)&amp;"""",""))</f>
        <v/>
      </c>
      <c r="D1481" s="65"/>
      <c r="E1481" s="64"/>
      <c r="F1481" s="7"/>
      <c r="G1481" s="7"/>
      <c r="H1481" s="7"/>
      <c r="I1481" s="6"/>
      <c r="J1481" s="7"/>
      <c r="K1481" s="7"/>
      <c r="L1481" s="7"/>
      <c r="M1481" s="7"/>
      <c r="N1481" s="7"/>
      <c r="O1481" s="7"/>
      <c r="P1481" s="7"/>
      <c r="Q1481" s="7"/>
      <c r="R1481" s="7"/>
      <c r="S1481" s="7"/>
      <c r="T1481" s="7"/>
      <c r="U1481" s="7"/>
      <c r="V1481" s="7"/>
      <c r="W1481" s="7"/>
    </row>
    <row r="1482" spans="2:23" x14ac:dyDescent="0.2">
      <c r="B1482" s="66">
        <f t="shared" si="23"/>
        <v>62</v>
      </c>
      <c r="C1482" t="str">
        <f>IF(E1476="","","Data3=" &amp; IF(VLOOKUP(B1476,'INI DATA'!$C$3:$AD$100,10,FALSE)="","",VLOOKUP(B1476,'INI DATA'!$C$3:$AD$100,10,FALSE)))</f>
        <v/>
      </c>
      <c r="D1482" s="65"/>
      <c r="E1482" s="64"/>
      <c r="F1482" s="7"/>
      <c r="G1482" s="7"/>
      <c r="H1482" s="7"/>
      <c r="I1482" s="6"/>
      <c r="J1482" s="7"/>
      <c r="K1482" s="7"/>
      <c r="L1482" s="7"/>
      <c r="M1482" s="7"/>
      <c r="N1482" s="7"/>
      <c r="O1482" s="7"/>
      <c r="P1482" s="7"/>
      <c r="Q1482" s="7"/>
      <c r="R1482" s="7"/>
      <c r="S1482" s="7"/>
      <c r="T1482" s="7"/>
      <c r="U1482" s="7"/>
      <c r="V1482" s="7"/>
      <c r="W1482" s="7"/>
    </row>
    <row r="1483" spans="2:23" x14ac:dyDescent="0.2">
      <c r="B1483" s="66">
        <f t="shared" si="23"/>
        <v>62</v>
      </c>
      <c r="C1483" t="str">
        <f>IF(E1476="","","Data3Label="&amp; IF(VLOOKUP(B1476,'INI DATA'!$C$3:$AD$100,11,FALSE)&lt;&gt;"","""" &amp; VLOOKUP(B1476,'INI DATA'!$C$3:$AD$100,11,FALSE)&amp;"""",""))</f>
        <v/>
      </c>
      <c r="D1483" s="65"/>
      <c r="E1483" s="64"/>
      <c r="F1483" s="7"/>
      <c r="G1483" s="7"/>
      <c r="H1483" s="7"/>
      <c r="I1483" s="6"/>
      <c r="J1483" s="7"/>
      <c r="K1483" s="7"/>
      <c r="L1483" s="7"/>
      <c r="M1483" s="7"/>
      <c r="N1483" s="7"/>
      <c r="O1483" s="7"/>
      <c r="P1483" s="7"/>
      <c r="Q1483" s="7"/>
      <c r="R1483" s="7"/>
      <c r="S1483" s="7"/>
      <c r="T1483" s="7"/>
      <c r="U1483" s="7"/>
      <c r="V1483" s="7"/>
      <c r="W1483" s="7"/>
    </row>
    <row r="1484" spans="2:23" x14ac:dyDescent="0.2">
      <c r="B1484" s="66">
        <f t="shared" si="23"/>
        <v>62</v>
      </c>
      <c r="C1484" t="str">
        <f>IF(E1476="","","Data4=" &amp; IF(VLOOKUP(B1476,'INI DATA'!$C$3:$AD$100,12,FALSE)="","",VLOOKUP(B1476,'INI DATA'!$C$3:$AD$100,12,FALSE)))</f>
        <v/>
      </c>
      <c r="D1484" s="65"/>
      <c r="E1484" s="64"/>
      <c r="F1484" s="7"/>
      <c r="G1484" s="7"/>
      <c r="H1484" s="7"/>
      <c r="I1484" s="6"/>
      <c r="J1484" s="7"/>
      <c r="K1484" s="7"/>
      <c r="L1484" s="7"/>
      <c r="M1484" s="7"/>
      <c r="N1484" s="7"/>
      <c r="O1484" s="7"/>
      <c r="P1484" s="7"/>
      <c r="Q1484" s="7"/>
      <c r="R1484" s="7"/>
      <c r="S1484" s="7"/>
      <c r="T1484" s="7"/>
      <c r="U1484" s="7"/>
      <c r="V1484" s="7"/>
      <c r="W1484" s="7"/>
    </row>
    <row r="1485" spans="2:23" x14ac:dyDescent="0.2">
      <c r="B1485" s="66">
        <f t="shared" si="23"/>
        <v>62</v>
      </c>
      <c r="C1485" t="str">
        <f>IF(E1476="","","Data4Label="&amp; IF(VLOOKUP(B1476,'INI DATA'!$C$3:$AD$100,13,FALSE)&lt;&gt;"","""" &amp; VLOOKUP(B1476,'INI DATA'!$C$3:$AD$100,13,FALSE)&amp;"""",""))</f>
        <v/>
      </c>
      <c r="D1485" s="65"/>
      <c r="E1485" s="64"/>
      <c r="F1485" s="7"/>
      <c r="G1485" s="7"/>
      <c r="H1485" s="7"/>
      <c r="I1485" s="6"/>
      <c r="J1485" s="7"/>
      <c r="K1485" s="7"/>
      <c r="L1485" s="7"/>
      <c r="M1485" s="7"/>
      <c r="N1485" s="7"/>
      <c r="O1485" s="7"/>
      <c r="P1485" s="7"/>
      <c r="Q1485" s="7"/>
      <c r="R1485" s="7"/>
      <c r="S1485" s="7"/>
      <c r="T1485" s="7"/>
      <c r="U1485" s="7"/>
      <c r="V1485" s="7"/>
      <c r="W1485" s="7"/>
    </row>
    <row r="1486" spans="2:23" x14ac:dyDescent="0.2">
      <c r="B1486" s="66">
        <f t="shared" si="23"/>
        <v>62</v>
      </c>
      <c r="C1486" t="str">
        <f>IF(E1476="","","Data5=" &amp; IF(VLOOKUP(B1476,'INI DATA'!$C$3:$AD$100,14,FALSE)="","",VLOOKUP(B1476,'INI DATA'!$C$3:$AD$100,14,FALSE)))</f>
        <v/>
      </c>
      <c r="D1486" s="65"/>
      <c r="E1486" s="64"/>
      <c r="F1486" s="7"/>
      <c r="G1486" s="7"/>
      <c r="H1486" s="7"/>
      <c r="I1486" s="6"/>
      <c r="J1486" s="7"/>
      <c r="K1486" s="7"/>
      <c r="L1486" s="7"/>
      <c r="M1486" s="7"/>
      <c r="N1486" s="7"/>
      <c r="O1486" s="7"/>
      <c r="P1486" s="7"/>
      <c r="Q1486" s="7"/>
      <c r="R1486" s="7"/>
      <c r="S1486" s="7"/>
      <c r="T1486" s="7"/>
      <c r="U1486" s="7"/>
      <c r="V1486" s="7"/>
      <c r="W1486" s="7"/>
    </row>
    <row r="1487" spans="2:23" x14ac:dyDescent="0.2">
      <c r="B1487" s="66">
        <f t="shared" si="23"/>
        <v>62</v>
      </c>
      <c r="C1487" t="str">
        <f>IF(E1476="","","Data5Label="&amp; IF(VLOOKUP(B1476,'INI DATA'!$C$3:$AD$100,15,FALSE)&lt;&gt;"","""" &amp; VLOOKUP(B1476,'INI DATA'!$C$3:$AD$100,15,FALSE)&amp;"""",""))</f>
        <v/>
      </c>
      <c r="D1487" s="65"/>
      <c r="E1487" s="64"/>
      <c r="F1487" s="7"/>
      <c r="G1487" s="7"/>
      <c r="H1487" s="7"/>
      <c r="I1487" s="6"/>
      <c r="J1487" s="7"/>
      <c r="K1487" s="7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  <c r="W1487" s="7"/>
    </row>
    <row r="1488" spans="2:23" x14ac:dyDescent="0.2">
      <c r="B1488" s="66">
        <f t="shared" si="23"/>
        <v>62</v>
      </c>
      <c r="C1488" t="str">
        <f>IF(E1476="","","Data6=" &amp; IF(VLOOKUP(B1476,'INI DATA'!$C$3:$AD$100,16,FALSE)="","",VLOOKUP(B1476,'INI DATA'!$C$3:$AD$100,16,FALSE)))</f>
        <v/>
      </c>
      <c r="D1488" s="65"/>
      <c r="E1488" s="64"/>
      <c r="F1488" s="7"/>
      <c r="G1488" s="7"/>
      <c r="H1488" s="7"/>
      <c r="I1488" s="6"/>
      <c r="J1488" s="7"/>
      <c r="K1488" s="7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  <c r="W1488" s="7"/>
    </row>
    <row r="1489" spans="2:23" x14ac:dyDescent="0.2">
      <c r="B1489" s="66">
        <f t="shared" si="23"/>
        <v>62</v>
      </c>
      <c r="C1489" t="str">
        <f>IF(E1476="","","Data6Label="&amp; IF(VLOOKUP(B1476,'INI DATA'!$C$3:$AD$100,17,FALSE)&lt;&gt;"","""" &amp; VLOOKUP(B1476,'INI DATA'!$C$3:$AD$100,17,FALSE)&amp;"""",""))</f>
        <v/>
      </c>
      <c r="D1489" s="65"/>
      <c r="E1489" s="64"/>
      <c r="F1489" s="7"/>
      <c r="G1489" s="7"/>
      <c r="H1489" s="7"/>
      <c r="I1489" s="6"/>
      <c r="J1489" s="7"/>
      <c r="K1489" s="7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  <c r="W1489" s="7"/>
    </row>
    <row r="1490" spans="2:23" x14ac:dyDescent="0.2">
      <c r="B1490" s="66">
        <f t="shared" si="23"/>
        <v>62</v>
      </c>
      <c r="C1490" t="str">
        <f>IF(E1476="","","Data7=" &amp; IF(VLOOKUP(B1478,'INI DATA'!$C$3:$AD$100,18,FALSE)="","",VLOOKUP(B1478,'INI DATA'!$C$3:$AD$100,18,FALSE)))</f>
        <v/>
      </c>
      <c r="D1490" s="65"/>
      <c r="E1490" s="64"/>
      <c r="F1490" s="7"/>
      <c r="G1490" s="7"/>
      <c r="H1490" s="7"/>
      <c r="I1490" s="6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  <c r="W1490" s="7"/>
    </row>
    <row r="1491" spans="2:23" x14ac:dyDescent="0.2">
      <c r="B1491" s="66">
        <f t="shared" si="23"/>
        <v>62</v>
      </c>
      <c r="C1491" t="str">
        <f>IF(E1476="","","Data7Label="&amp; IF(VLOOKUP(B1476,'INI DATA'!$C$3:$AD$100,19,FALSE)&lt;&gt;"","""" &amp; VLOOKUP(B1476,'INI DATA'!$C$3:$AD$100,19,FALSE)&amp;"""",""))</f>
        <v/>
      </c>
      <c r="D1491" s="65"/>
      <c r="E1491" s="64"/>
      <c r="F1491" s="7"/>
      <c r="G1491" s="7"/>
      <c r="H1491" s="7"/>
      <c r="I1491" s="6"/>
      <c r="J1491" s="7"/>
      <c r="K1491" s="7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  <c r="W1491" s="7"/>
    </row>
    <row r="1492" spans="2:23" x14ac:dyDescent="0.2">
      <c r="B1492" s="66">
        <f t="shared" si="23"/>
        <v>62</v>
      </c>
      <c r="C1492" t="str">
        <f>IF(E1476="","","Data8=" &amp; IF(VLOOKUP(B1478,'INI DATA'!$C$3:$AD$100,20,FALSE)="","",VLOOKUP(B1478,'INI DATA'!$C$3:$AD$100,20,FALSE)))</f>
        <v/>
      </c>
      <c r="D1492" s="65"/>
      <c r="E1492" s="64"/>
      <c r="F1492" s="7"/>
      <c r="G1492" s="7"/>
      <c r="H1492" s="7"/>
      <c r="I1492" s="6"/>
      <c r="J1492" s="7"/>
      <c r="K1492" s="7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  <c r="W1492" s="7"/>
    </row>
    <row r="1493" spans="2:23" x14ac:dyDescent="0.2">
      <c r="B1493" s="66">
        <f t="shared" si="23"/>
        <v>62</v>
      </c>
      <c r="C1493" t="str">
        <f>IF(E1476="","","Data8Label="&amp; IF(VLOOKUP(B1476,'INI DATA'!$C$3:$AD$100,21,FALSE)&lt;&gt;"","""" &amp; VLOOKUP(B1476,'INI DATA'!$C$3:$AD$100,21,FALSE)&amp;"""",""))</f>
        <v/>
      </c>
      <c r="D1493" s="65"/>
      <c r="E1493" s="64"/>
      <c r="F1493" s="7"/>
      <c r="G1493" s="7"/>
      <c r="H1493" s="7"/>
      <c r="I1493" s="6"/>
      <c r="J1493" s="7"/>
      <c r="K1493" s="7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  <c r="W1493" s="7"/>
    </row>
    <row r="1494" spans="2:23" x14ac:dyDescent="0.2">
      <c r="B1494" s="66">
        <f t="shared" si="23"/>
        <v>62</v>
      </c>
      <c r="C1494" t="str">
        <f>IF(E1476="","","Data9=" &amp; IF(VLOOKUP(B1478,'INI DATA'!$C$3:$AD$100,22,FALSE)="","",VLOOKUP(B1478,'INI DATA'!$C$3:$AD$100,22,FALSE)))</f>
        <v/>
      </c>
      <c r="D1494" s="65"/>
      <c r="E1494" s="64"/>
      <c r="F1494" s="7"/>
      <c r="G1494" s="7"/>
      <c r="H1494" s="7"/>
      <c r="I1494" s="6"/>
      <c r="J1494" s="7"/>
      <c r="K1494" s="7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  <c r="W1494" s="7"/>
    </row>
    <row r="1495" spans="2:23" x14ac:dyDescent="0.2">
      <c r="B1495" s="66">
        <f t="shared" si="23"/>
        <v>62</v>
      </c>
      <c r="C1495" t="str">
        <f>IF(E1476="","","Data9Label="&amp; IF(VLOOKUP(B1476,'INI DATA'!$C$3:$AD$100,23,FALSE)&lt;&gt;"","""" &amp; VLOOKUP(B1476,'INI DATA'!$C$3:$AD$100,23,FALSE)&amp;"""",""))</f>
        <v/>
      </c>
      <c r="D1495" s="65"/>
      <c r="E1495" s="64"/>
      <c r="F1495" s="7"/>
      <c r="G1495" s="7"/>
      <c r="H1495" s="7"/>
      <c r="I1495" s="6"/>
      <c r="J1495" s="7"/>
      <c r="K1495" s="7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  <c r="W1495" s="7"/>
    </row>
    <row r="1496" spans="2:23" x14ac:dyDescent="0.2">
      <c r="B1496" s="66">
        <f t="shared" si="23"/>
        <v>62</v>
      </c>
      <c r="C1496" t="str">
        <f>IF(E1476="","","Data10=" &amp; IF(VLOOKUP(B1478,'INI DATA'!$C$3:$AD$100,24,FALSE)="","",VLOOKUP(B1478,'INI DATA'!$C$3:$AD$100,24,FALSE)))</f>
        <v/>
      </c>
      <c r="D1496" s="65"/>
      <c r="E1496" s="64"/>
      <c r="F1496" s="7"/>
      <c r="G1496" s="7"/>
      <c r="H1496" s="7"/>
      <c r="I1496" s="6"/>
      <c r="J1496" s="7"/>
      <c r="K1496" s="7"/>
      <c r="L1496" s="7"/>
      <c r="M1496" s="7"/>
      <c r="N1496" s="7"/>
      <c r="O1496" s="7"/>
      <c r="P1496" s="7"/>
      <c r="Q1496" s="7"/>
      <c r="R1496" s="7"/>
      <c r="S1496" s="7"/>
      <c r="T1496" s="7"/>
      <c r="U1496" s="7"/>
      <c r="V1496" s="7"/>
      <c r="W1496" s="7"/>
    </row>
    <row r="1497" spans="2:23" x14ac:dyDescent="0.2">
      <c r="B1497" s="66">
        <f t="shared" si="23"/>
        <v>62</v>
      </c>
      <c r="C1497" t="str">
        <f>IF(E1476="","","Data10Label="&amp; IF(VLOOKUP(B1476,'INI DATA'!$C$3:$AD$100,25,FALSE)&lt;&gt;"","""" &amp; VLOOKUP(B1476,'INI DATA'!$C$3:$AD$100,25,FALSE)&amp;"""",""))</f>
        <v/>
      </c>
      <c r="D1497" s="65"/>
      <c r="E1497" s="64"/>
      <c r="F1497" s="7"/>
      <c r="G1497" s="7"/>
      <c r="H1497" s="7"/>
      <c r="I1497" s="6"/>
      <c r="J1497" s="7"/>
      <c r="K1497" s="7"/>
      <c r="L1497" s="7"/>
      <c r="M1497" s="7"/>
      <c r="N1497" s="7"/>
      <c r="O1497" s="7"/>
      <c r="P1497" s="7"/>
      <c r="Q1497" s="7"/>
      <c r="R1497" s="7"/>
      <c r="S1497" s="7"/>
      <c r="T1497" s="7"/>
      <c r="U1497" s="7"/>
      <c r="V1497" s="7"/>
      <c r="W1497" s="7"/>
    </row>
    <row r="1498" spans="2:23" x14ac:dyDescent="0.2">
      <c r="B1498" s="66">
        <f t="shared" si="23"/>
        <v>62</v>
      </c>
      <c r="C1498" t="str">
        <f>IF(E1476="","","Timer=" &amp; IF(VLOOKUP(B1476,'INI DATA'!$C$3:$AF$100,4,FALSE)="","",VLOOKUP(B1476,'INI DATA'!$C$3:$AF$100,4,FALSE)))</f>
        <v/>
      </c>
      <c r="D1498" s="65"/>
      <c r="E1498" s="64"/>
      <c r="F1498" s="7"/>
      <c r="G1498" s="7"/>
      <c r="H1498" s="7"/>
      <c r="I1498" s="6"/>
      <c r="J1498" s="7"/>
      <c r="K1498" s="7"/>
      <c r="L1498" s="7"/>
      <c r="M1498" s="7"/>
      <c r="N1498" s="7"/>
      <c r="O1498" s="7"/>
      <c r="P1498" s="7"/>
      <c r="Q1498" s="7"/>
      <c r="R1498" s="7"/>
      <c r="S1498" s="7"/>
      <c r="T1498" s="7"/>
      <c r="U1498" s="7"/>
      <c r="V1498" s="7"/>
      <c r="W1498" s="7"/>
    </row>
    <row r="1499" spans="2:23" x14ac:dyDescent="0.2">
      <c r="B1499" s="66">
        <f t="shared" si="23"/>
        <v>62</v>
      </c>
      <c r="C1499" t="str">
        <f>IF(E1476="","","PurgeDays=" &amp; IF(VLOOKUP(B1476,'INI DATA'!$C$3:$AD$100,7,FALSE)&lt;&gt;"",VLOOKUP(B1476,'INI DATA'!$C$3:$AD$100,26,FALSE),""))</f>
        <v/>
      </c>
      <c r="D1499" s="65"/>
      <c r="E1499" s="64"/>
      <c r="F1499" s="7"/>
      <c r="G1499" s="7"/>
      <c r="H1499" s="7"/>
      <c r="I1499" s="6"/>
      <c r="J1499" s="7"/>
      <c r="K1499" s="7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  <c r="W1499" s="7"/>
    </row>
    <row r="1500" spans="2:23" x14ac:dyDescent="0.2">
      <c r="B1500" s="66">
        <f t="shared" si="23"/>
        <v>63</v>
      </c>
      <c r="C1500" t="str">
        <f>IF(E1500="","","[DBTable" &amp; VLOOKUP(B1500,'INI DATA'!$C$3:$AF$99,1,FALSE) &amp; "]")</f>
        <v/>
      </c>
      <c r="D1500" s="65"/>
      <c r="E1500" s="64" t="str">
        <f>IF(VLOOKUP(B1500,'INI DATA'!$C$3:$AD$100,5,FALSE)="","","used")</f>
        <v/>
      </c>
      <c r="F1500" s="7"/>
      <c r="G1500" s="7"/>
      <c r="H1500" s="7"/>
      <c r="I1500" s="6"/>
      <c r="J1500" s="7"/>
      <c r="K1500" s="7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  <c r="W1500" s="7"/>
    </row>
    <row r="1501" spans="2:23" x14ac:dyDescent="0.2">
      <c r="B1501" s="66">
        <f t="shared" si="23"/>
        <v>63</v>
      </c>
      <c r="C1501" t="str">
        <f>IF(E1500="","","Name=" &amp; IF(VLOOKUP(B1500,'INI DATA'!$C$3:$AD$100,5,FALSE)="","",VLOOKUP(B1500,'INI DATA'!$C$3:$AD$100,2,FALSE)&amp;"-"&amp;VLOOKUP(B1500,'INI DATA'!$C$3:$AD$100,5,FALSE)))</f>
        <v/>
      </c>
      <c r="D1501" s="65"/>
      <c r="E1501" s="64"/>
      <c r="F1501" s="7"/>
      <c r="G1501" s="7"/>
      <c r="H1501" s="7"/>
      <c r="I1501" s="6"/>
      <c r="J1501" s="7"/>
      <c r="K1501" s="7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  <c r="W1501" s="7"/>
    </row>
    <row r="1502" spans="2:23" x14ac:dyDescent="0.2">
      <c r="B1502" s="66">
        <f t="shared" si="23"/>
        <v>63</v>
      </c>
      <c r="C1502" t="str">
        <f>IF(E1500="","","Data1=" &amp; IF(VLOOKUP(B1500,'INI DATA'!$C$3:$AD$100,6,FALSE)="",0,VLOOKUP(B1500,'INI DATA'!$C$3:$AD$100,6,FALSE)))</f>
        <v/>
      </c>
      <c r="D1502" s="65"/>
      <c r="E1502" s="64"/>
      <c r="F1502" s="7"/>
      <c r="G1502" s="7"/>
      <c r="H1502" s="7"/>
      <c r="I1502" s="6"/>
      <c r="J1502" s="7"/>
      <c r="K1502" s="7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  <c r="W1502" s="7"/>
    </row>
    <row r="1503" spans="2:23" x14ac:dyDescent="0.2">
      <c r="B1503" s="66">
        <f t="shared" si="23"/>
        <v>63</v>
      </c>
      <c r="C1503" t="str">
        <f>IF(E1500="","","Data1Label="&amp; IF(VLOOKUP(B1500,'INI DATA'!$C$3:$AD$100,7,FALSE)&lt;&gt;"","""" &amp; VLOOKUP(B1500,'INI DATA'!$C$3:$AD$100,7,FALSE)&amp;"""",""))</f>
        <v/>
      </c>
      <c r="D1503" s="65"/>
      <c r="E1503" s="64"/>
      <c r="F1503" s="7"/>
      <c r="G1503" s="7"/>
      <c r="H1503" s="7"/>
      <c r="I1503" s="6"/>
      <c r="J1503" s="7"/>
      <c r="K1503" s="7"/>
      <c r="L1503" s="7"/>
      <c r="M1503" s="7"/>
      <c r="N1503" s="7"/>
      <c r="O1503" s="7"/>
      <c r="P1503" s="7"/>
      <c r="Q1503" s="7"/>
      <c r="R1503" s="7"/>
      <c r="S1503" s="7"/>
      <c r="T1503" s="7"/>
      <c r="U1503" s="7"/>
      <c r="V1503" s="7"/>
      <c r="W1503" s="7"/>
    </row>
    <row r="1504" spans="2:23" x14ac:dyDescent="0.2">
      <c r="B1504" s="66">
        <f t="shared" si="23"/>
        <v>63</v>
      </c>
      <c r="C1504" t="str">
        <f>IF(E1500="","","Data2=" &amp; IF(VLOOKUP(B1500,'INI DATA'!$C$3:$AD$100,8,FALSE)="","",VLOOKUP(B1500,'INI DATA'!$C$3:$AD$100,8,FALSE)))</f>
        <v/>
      </c>
      <c r="D1504" s="65"/>
      <c r="E1504" s="64"/>
      <c r="F1504" s="7"/>
      <c r="G1504" s="7"/>
      <c r="H1504" s="7"/>
      <c r="I1504" s="6"/>
      <c r="J1504" s="7"/>
      <c r="K1504" s="7"/>
      <c r="L1504" s="7"/>
      <c r="M1504" s="7"/>
      <c r="N1504" s="7"/>
      <c r="O1504" s="7"/>
      <c r="P1504" s="7"/>
      <c r="Q1504" s="7"/>
      <c r="R1504" s="7"/>
      <c r="S1504" s="7"/>
      <c r="T1504" s="7"/>
      <c r="U1504" s="7"/>
      <c r="V1504" s="7"/>
      <c r="W1504" s="7"/>
    </row>
    <row r="1505" spans="2:23" x14ac:dyDescent="0.2">
      <c r="B1505" s="66">
        <f t="shared" si="23"/>
        <v>63</v>
      </c>
      <c r="C1505" t="str">
        <f>IF(E1500="","","Data2Label="&amp; IF(VLOOKUP(B1500,'INI DATA'!$C$3:$AD$100,9,FALSE)&lt;&gt;"","""" &amp; VLOOKUP(B1500,'INI DATA'!$C$3:$AD$100,9,FALSE)&amp;"""",""))</f>
        <v/>
      </c>
      <c r="D1505" s="65"/>
      <c r="E1505" s="64"/>
      <c r="F1505" s="7"/>
      <c r="G1505" s="7"/>
      <c r="H1505" s="7"/>
      <c r="I1505" s="6"/>
      <c r="J1505" s="7"/>
      <c r="K1505" s="7"/>
      <c r="L1505" s="7"/>
      <c r="M1505" s="7"/>
      <c r="N1505" s="7"/>
      <c r="O1505" s="7"/>
      <c r="P1505" s="7"/>
      <c r="Q1505" s="7"/>
      <c r="R1505" s="7"/>
      <c r="S1505" s="7"/>
      <c r="T1505" s="7"/>
      <c r="U1505" s="7"/>
      <c r="V1505" s="7"/>
      <c r="W1505" s="7"/>
    </row>
    <row r="1506" spans="2:23" x14ac:dyDescent="0.2">
      <c r="B1506" s="66">
        <f t="shared" si="23"/>
        <v>63</v>
      </c>
      <c r="C1506" t="str">
        <f>IF(E1500="","","Data3=" &amp; IF(VLOOKUP(B1500,'INI DATA'!$C$3:$AD$100,10,FALSE)="","",VLOOKUP(B1500,'INI DATA'!$C$3:$AD$100,10,FALSE)))</f>
        <v/>
      </c>
      <c r="D1506" s="65"/>
      <c r="E1506" s="64"/>
      <c r="F1506" s="7"/>
      <c r="G1506" s="7"/>
      <c r="H1506" s="7"/>
      <c r="I1506" s="6"/>
      <c r="J1506" s="7"/>
      <c r="K1506" s="7"/>
      <c r="L1506" s="7"/>
      <c r="M1506" s="7"/>
      <c r="N1506" s="7"/>
      <c r="O1506" s="7"/>
      <c r="P1506" s="7"/>
      <c r="Q1506" s="7"/>
      <c r="R1506" s="7"/>
      <c r="S1506" s="7"/>
      <c r="T1506" s="7"/>
      <c r="U1506" s="7"/>
      <c r="V1506" s="7"/>
      <c r="W1506" s="7"/>
    </row>
    <row r="1507" spans="2:23" x14ac:dyDescent="0.2">
      <c r="B1507" s="66">
        <f t="shared" si="23"/>
        <v>63</v>
      </c>
      <c r="C1507" t="str">
        <f>IF(E1500="","","Data3Label="&amp; IF(VLOOKUP(B1500,'INI DATA'!$C$3:$AD$100,11,FALSE)&lt;&gt;"","""" &amp; VLOOKUP(B1500,'INI DATA'!$C$3:$AD$100,11,FALSE)&amp;"""",""))</f>
        <v/>
      </c>
      <c r="D1507" s="65"/>
      <c r="E1507" s="64"/>
      <c r="F1507" s="7"/>
      <c r="G1507" s="7"/>
      <c r="H1507" s="7"/>
      <c r="I1507" s="6"/>
      <c r="J1507" s="7"/>
      <c r="K1507" s="7"/>
      <c r="L1507" s="7"/>
      <c r="M1507" s="7"/>
      <c r="N1507" s="7"/>
      <c r="O1507" s="7"/>
      <c r="P1507" s="7"/>
      <c r="Q1507" s="7"/>
      <c r="R1507" s="7"/>
      <c r="S1507" s="7"/>
      <c r="T1507" s="7"/>
      <c r="U1507" s="7"/>
      <c r="V1507" s="7"/>
      <c r="W1507" s="7"/>
    </row>
    <row r="1508" spans="2:23" x14ac:dyDescent="0.2">
      <c r="B1508" s="66">
        <f t="shared" si="23"/>
        <v>63</v>
      </c>
      <c r="C1508" t="str">
        <f>IF(E1500="","","Data4=" &amp; IF(VLOOKUP(B1500,'INI DATA'!$C$3:$AD$100,12,FALSE)="","",VLOOKUP(B1500,'INI DATA'!$C$3:$AD$100,12,FALSE)))</f>
        <v/>
      </c>
      <c r="D1508" s="65"/>
      <c r="E1508" s="64"/>
      <c r="F1508" s="7"/>
      <c r="G1508" s="7"/>
      <c r="H1508" s="7"/>
      <c r="I1508" s="6"/>
      <c r="J1508" s="7"/>
      <c r="K1508" s="7"/>
      <c r="L1508" s="7"/>
      <c r="M1508" s="7"/>
      <c r="N1508" s="7"/>
      <c r="O1508" s="7"/>
      <c r="P1508" s="7"/>
      <c r="Q1508" s="7"/>
      <c r="R1508" s="7"/>
      <c r="S1508" s="7"/>
      <c r="T1508" s="7"/>
      <c r="U1508" s="7"/>
      <c r="V1508" s="7"/>
      <c r="W1508" s="7"/>
    </row>
    <row r="1509" spans="2:23" x14ac:dyDescent="0.2">
      <c r="B1509" s="66">
        <f t="shared" si="23"/>
        <v>63</v>
      </c>
      <c r="C1509" t="str">
        <f>IF(E1500="","","Data4Label="&amp; IF(VLOOKUP(B1500,'INI DATA'!$C$3:$AD$100,13,FALSE)&lt;&gt;"","""" &amp; VLOOKUP(B1500,'INI DATA'!$C$3:$AD$100,13,FALSE)&amp;"""",""))</f>
        <v/>
      </c>
      <c r="D1509" s="65"/>
      <c r="E1509" s="64"/>
      <c r="F1509" s="7"/>
      <c r="G1509" s="7"/>
      <c r="H1509" s="7"/>
      <c r="I1509" s="6"/>
      <c r="J1509" s="7"/>
      <c r="K1509" s="7"/>
      <c r="L1509" s="7"/>
      <c r="M1509" s="7"/>
      <c r="N1509" s="7"/>
      <c r="O1509" s="7"/>
      <c r="P1509" s="7"/>
      <c r="Q1509" s="7"/>
      <c r="R1509" s="7"/>
      <c r="S1509" s="7"/>
      <c r="T1509" s="7"/>
      <c r="U1509" s="7"/>
      <c r="V1509" s="7"/>
      <c r="W1509" s="7"/>
    </row>
    <row r="1510" spans="2:23" x14ac:dyDescent="0.2">
      <c r="B1510" s="66">
        <f t="shared" si="23"/>
        <v>63</v>
      </c>
      <c r="C1510" t="str">
        <f>IF(E1500="","","Data5=" &amp; IF(VLOOKUP(B1500,'INI DATA'!$C$3:$AD$100,14,FALSE)="","",VLOOKUP(B1500,'INI DATA'!$C$3:$AD$100,14,FALSE)))</f>
        <v/>
      </c>
      <c r="D1510" s="65"/>
      <c r="E1510" s="64"/>
      <c r="F1510" s="7"/>
      <c r="G1510" s="7"/>
      <c r="H1510" s="7"/>
      <c r="I1510" s="6"/>
      <c r="J1510" s="7"/>
      <c r="K1510" s="7"/>
      <c r="L1510" s="7"/>
      <c r="M1510" s="7"/>
      <c r="N1510" s="7"/>
      <c r="O1510" s="7"/>
      <c r="P1510" s="7"/>
      <c r="Q1510" s="7"/>
      <c r="R1510" s="7"/>
      <c r="S1510" s="7"/>
      <c r="T1510" s="7"/>
      <c r="U1510" s="7"/>
      <c r="V1510" s="7"/>
      <c r="W1510" s="7"/>
    </row>
    <row r="1511" spans="2:23" x14ac:dyDescent="0.2">
      <c r="B1511" s="66">
        <f t="shared" si="23"/>
        <v>63</v>
      </c>
      <c r="C1511" t="str">
        <f>IF(E1500="","","Data5Label="&amp; IF(VLOOKUP(B1500,'INI DATA'!$C$3:$AD$100,15,FALSE)&lt;&gt;"","""" &amp; VLOOKUP(B1500,'INI DATA'!$C$3:$AD$100,15,FALSE)&amp;"""",""))</f>
        <v/>
      </c>
      <c r="D1511" s="65"/>
      <c r="E1511" s="64"/>
      <c r="F1511" s="7"/>
      <c r="G1511" s="7"/>
      <c r="H1511" s="7"/>
      <c r="I1511" s="6"/>
      <c r="J1511" s="7"/>
      <c r="K1511" s="7"/>
      <c r="L1511" s="7"/>
      <c r="M1511" s="7"/>
      <c r="N1511" s="7"/>
      <c r="O1511" s="7"/>
      <c r="P1511" s="7"/>
      <c r="Q1511" s="7"/>
      <c r="R1511" s="7"/>
      <c r="S1511" s="7"/>
      <c r="T1511" s="7"/>
      <c r="U1511" s="7"/>
      <c r="V1511" s="7"/>
      <c r="W1511" s="7"/>
    </row>
    <row r="1512" spans="2:23" x14ac:dyDescent="0.2">
      <c r="B1512" s="66">
        <f t="shared" si="23"/>
        <v>63</v>
      </c>
      <c r="C1512" t="str">
        <f>IF(E1500="","","Data6=" &amp; IF(VLOOKUP(B1500,'INI DATA'!$C$3:$AD$100,16,FALSE)="","",VLOOKUP(B1500,'INI DATA'!$C$3:$AD$100,16,FALSE)))</f>
        <v/>
      </c>
      <c r="D1512" s="65"/>
      <c r="E1512" s="64"/>
      <c r="F1512" s="7"/>
      <c r="G1512" s="7"/>
      <c r="H1512" s="7"/>
      <c r="I1512" s="6"/>
      <c r="J1512" s="7"/>
      <c r="K1512" s="7"/>
      <c r="L1512" s="7"/>
      <c r="M1512" s="7"/>
      <c r="N1512" s="7"/>
      <c r="O1512" s="7"/>
      <c r="P1512" s="7"/>
      <c r="Q1512" s="7"/>
      <c r="R1512" s="7"/>
      <c r="S1512" s="7"/>
      <c r="T1512" s="7"/>
      <c r="U1512" s="7"/>
      <c r="V1512" s="7"/>
      <c r="W1512" s="7"/>
    </row>
    <row r="1513" spans="2:23" x14ac:dyDescent="0.2">
      <c r="B1513" s="66">
        <f t="shared" si="23"/>
        <v>63</v>
      </c>
      <c r="C1513" t="str">
        <f>IF(E1500="","","Data6Label="&amp; IF(VLOOKUP(B1500,'INI DATA'!$C$3:$AD$100,17,FALSE)&lt;&gt;"","""" &amp; VLOOKUP(B1500,'INI DATA'!$C$3:$AD$100,17,FALSE)&amp;"""",""))</f>
        <v/>
      </c>
      <c r="D1513" s="65"/>
      <c r="E1513" s="64"/>
      <c r="F1513" s="7"/>
      <c r="G1513" s="7"/>
      <c r="H1513" s="7"/>
      <c r="I1513" s="6"/>
      <c r="J1513" s="7"/>
      <c r="K1513" s="7"/>
      <c r="L1513" s="7"/>
      <c r="M1513" s="7"/>
      <c r="N1513" s="7"/>
      <c r="O1513" s="7"/>
      <c r="P1513" s="7"/>
      <c r="Q1513" s="7"/>
      <c r="R1513" s="7"/>
      <c r="S1513" s="7"/>
      <c r="T1513" s="7"/>
      <c r="U1513" s="7"/>
      <c r="V1513" s="7"/>
      <c r="W1513" s="7"/>
    </row>
    <row r="1514" spans="2:23" x14ac:dyDescent="0.2">
      <c r="B1514" s="66">
        <f t="shared" si="23"/>
        <v>63</v>
      </c>
      <c r="C1514" t="str">
        <f>IF(E1500="","","Data7=" &amp; IF(VLOOKUP(B1502,'INI DATA'!$C$3:$AD$100,18,FALSE)="","",VLOOKUP(B1502,'INI DATA'!$C$3:$AD$100,18,FALSE)))</f>
        <v/>
      </c>
      <c r="D1514" s="65"/>
      <c r="E1514" s="64"/>
      <c r="F1514" s="7"/>
      <c r="G1514" s="7"/>
      <c r="H1514" s="7"/>
      <c r="I1514" s="6"/>
      <c r="J1514" s="7"/>
      <c r="K1514" s="7"/>
      <c r="L1514" s="7"/>
      <c r="M1514" s="7"/>
      <c r="N1514" s="7"/>
      <c r="O1514" s="7"/>
      <c r="P1514" s="7"/>
      <c r="Q1514" s="7"/>
      <c r="R1514" s="7"/>
      <c r="S1514" s="7"/>
      <c r="T1514" s="7"/>
      <c r="U1514" s="7"/>
      <c r="V1514" s="7"/>
      <c r="W1514" s="7"/>
    </row>
    <row r="1515" spans="2:23" x14ac:dyDescent="0.2">
      <c r="B1515" s="66">
        <f t="shared" si="23"/>
        <v>63</v>
      </c>
      <c r="C1515" t="str">
        <f>IF(E1500="","","Data7Label="&amp; IF(VLOOKUP(B1500,'INI DATA'!$C$3:$AD$100,19,FALSE)&lt;&gt;"","""" &amp; VLOOKUP(B1500,'INI DATA'!$C$3:$AD$100,19,FALSE)&amp;"""",""))</f>
        <v/>
      </c>
      <c r="D1515" s="65"/>
      <c r="E1515" s="64"/>
      <c r="F1515" s="7"/>
      <c r="G1515" s="7"/>
      <c r="H1515" s="7"/>
      <c r="I1515" s="6"/>
      <c r="J1515" s="7"/>
      <c r="K1515" s="7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  <c r="W1515" s="7"/>
    </row>
    <row r="1516" spans="2:23" x14ac:dyDescent="0.2">
      <c r="B1516" s="66">
        <f t="shared" si="23"/>
        <v>63</v>
      </c>
      <c r="C1516" t="str">
        <f>IF(E1500="","","Data8=" &amp; IF(VLOOKUP(B1502,'INI DATA'!$C$3:$AD$100,20,FALSE)="","",VLOOKUP(B1502,'INI DATA'!$C$3:$AD$100,20,FALSE)))</f>
        <v/>
      </c>
      <c r="D1516" s="65"/>
      <c r="E1516" s="64"/>
      <c r="F1516" s="7"/>
      <c r="G1516" s="7"/>
      <c r="H1516" s="7"/>
      <c r="I1516" s="6"/>
      <c r="J1516" s="7"/>
      <c r="K1516" s="7"/>
      <c r="L1516" s="7"/>
      <c r="M1516" s="7"/>
      <c r="N1516" s="7"/>
      <c r="O1516" s="7"/>
      <c r="P1516" s="7"/>
      <c r="Q1516" s="7"/>
      <c r="R1516" s="7"/>
      <c r="S1516" s="7"/>
      <c r="T1516" s="7"/>
      <c r="U1516" s="7"/>
      <c r="V1516" s="7"/>
      <c r="W1516" s="7"/>
    </row>
    <row r="1517" spans="2:23" x14ac:dyDescent="0.2">
      <c r="B1517" s="66">
        <f t="shared" si="23"/>
        <v>63</v>
      </c>
      <c r="C1517" t="str">
        <f>IF(E1500="","","Data8Label="&amp; IF(VLOOKUP(B1500,'INI DATA'!$C$3:$AD$100,21,FALSE)&lt;&gt;"","""" &amp; VLOOKUP(B1500,'INI DATA'!$C$3:$AD$100,21,FALSE)&amp;"""",""))</f>
        <v/>
      </c>
      <c r="D1517" s="65"/>
      <c r="E1517" s="64"/>
      <c r="F1517" s="7"/>
      <c r="G1517" s="7"/>
      <c r="H1517" s="7"/>
      <c r="I1517" s="6"/>
      <c r="J1517" s="7"/>
      <c r="K1517" s="7"/>
      <c r="L1517" s="7"/>
      <c r="M1517" s="7"/>
      <c r="N1517" s="7"/>
      <c r="O1517" s="7"/>
      <c r="P1517" s="7"/>
      <c r="Q1517" s="7"/>
      <c r="R1517" s="7"/>
      <c r="S1517" s="7"/>
      <c r="T1517" s="7"/>
      <c r="U1517" s="7"/>
      <c r="V1517" s="7"/>
      <c r="W1517" s="7"/>
    </row>
    <row r="1518" spans="2:23" x14ac:dyDescent="0.2">
      <c r="B1518" s="66">
        <f t="shared" si="23"/>
        <v>63</v>
      </c>
      <c r="C1518" t="str">
        <f>IF(E1500="","","Data9=" &amp; IF(VLOOKUP(B1502,'INI DATA'!$C$3:$AD$100,22,FALSE)="","",VLOOKUP(B1502,'INI DATA'!$C$3:$AD$100,22,FALSE)))</f>
        <v/>
      </c>
      <c r="D1518" s="65"/>
      <c r="E1518" s="64"/>
      <c r="F1518" s="7"/>
      <c r="G1518" s="7"/>
      <c r="H1518" s="7"/>
      <c r="I1518" s="6"/>
      <c r="J1518" s="7"/>
      <c r="K1518" s="7"/>
      <c r="L1518" s="7"/>
      <c r="M1518" s="7"/>
      <c r="N1518" s="7"/>
      <c r="O1518" s="7"/>
      <c r="P1518" s="7"/>
      <c r="Q1518" s="7"/>
      <c r="R1518" s="7"/>
      <c r="S1518" s="7"/>
      <c r="T1518" s="7"/>
      <c r="U1518" s="7"/>
      <c r="V1518" s="7"/>
      <c r="W1518" s="7"/>
    </row>
    <row r="1519" spans="2:23" x14ac:dyDescent="0.2">
      <c r="B1519" s="66">
        <f t="shared" si="23"/>
        <v>63</v>
      </c>
      <c r="C1519" t="str">
        <f>IF(E1500="","","Data9Label="&amp; IF(VLOOKUP(B1500,'INI DATA'!$C$3:$AD$100,23,FALSE)&lt;&gt;"","""" &amp; VLOOKUP(B1500,'INI DATA'!$C$3:$AD$100,23,FALSE)&amp;"""",""))</f>
        <v/>
      </c>
      <c r="D1519" s="65"/>
      <c r="E1519" s="64"/>
      <c r="F1519" s="7"/>
      <c r="G1519" s="7"/>
      <c r="H1519" s="7"/>
      <c r="I1519" s="6"/>
      <c r="J1519" s="7"/>
      <c r="K1519" s="7"/>
      <c r="L1519" s="7"/>
      <c r="M1519" s="7"/>
      <c r="N1519" s="7"/>
      <c r="O1519" s="7"/>
      <c r="P1519" s="7"/>
      <c r="Q1519" s="7"/>
      <c r="R1519" s="7"/>
      <c r="S1519" s="7"/>
      <c r="T1519" s="7"/>
      <c r="U1519" s="7"/>
      <c r="V1519" s="7"/>
      <c r="W1519" s="7"/>
    </row>
    <row r="1520" spans="2:23" x14ac:dyDescent="0.2">
      <c r="B1520" s="66">
        <f t="shared" si="23"/>
        <v>63</v>
      </c>
      <c r="C1520" t="str">
        <f>IF(E1500="","","Data10=" &amp; IF(VLOOKUP(B1502,'INI DATA'!$C$3:$AD$100,24,FALSE)="","",VLOOKUP(B1502,'INI DATA'!$C$3:$AD$100,24,FALSE)))</f>
        <v/>
      </c>
      <c r="D1520" s="65"/>
      <c r="E1520" s="64"/>
      <c r="F1520" s="7"/>
      <c r="G1520" s="7"/>
      <c r="H1520" s="7"/>
      <c r="I1520" s="6"/>
      <c r="J1520" s="7"/>
      <c r="K1520" s="7"/>
      <c r="L1520" s="7"/>
      <c r="M1520" s="7"/>
      <c r="N1520" s="7"/>
      <c r="O1520" s="7"/>
      <c r="P1520" s="7"/>
      <c r="Q1520" s="7"/>
      <c r="R1520" s="7"/>
      <c r="S1520" s="7"/>
      <c r="T1520" s="7"/>
      <c r="U1520" s="7"/>
      <c r="V1520" s="7"/>
      <c r="W1520" s="7"/>
    </row>
    <row r="1521" spans="2:23" x14ac:dyDescent="0.2">
      <c r="B1521" s="66">
        <f t="shared" si="23"/>
        <v>63</v>
      </c>
      <c r="C1521" t="str">
        <f>IF(E1500="","","Data10Label="&amp; IF(VLOOKUP(B1500,'INI DATA'!$C$3:$AD$100,25,FALSE)&lt;&gt;"","""" &amp; VLOOKUP(B1500,'INI DATA'!$C$3:$AD$100,25,FALSE)&amp;"""",""))</f>
        <v/>
      </c>
      <c r="D1521" s="65"/>
      <c r="E1521" s="64"/>
      <c r="F1521" s="7"/>
      <c r="G1521" s="7"/>
      <c r="H1521" s="7"/>
      <c r="I1521" s="6"/>
      <c r="J1521" s="7"/>
      <c r="K1521" s="7"/>
      <c r="L1521" s="7"/>
      <c r="M1521" s="7"/>
      <c r="N1521" s="7"/>
      <c r="O1521" s="7"/>
      <c r="P1521" s="7"/>
      <c r="Q1521" s="7"/>
      <c r="R1521" s="7"/>
      <c r="S1521" s="7"/>
      <c r="T1521" s="7"/>
      <c r="U1521" s="7"/>
      <c r="V1521" s="7"/>
      <c r="W1521" s="7"/>
    </row>
    <row r="1522" spans="2:23" x14ac:dyDescent="0.2">
      <c r="B1522" s="66">
        <f t="shared" si="23"/>
        <v>63</v>
      </c>
      <c r="C1522" t="str">
        <f>IF(E1500="","","Timer=" &amp; IF(VLOOKUP(B1500,'INI DATA'!$C$3:$AF$100,4,FALSE)="","",VLOOKUP(B1500,'INI DATA'!$C$3:$AF$100,4,FALSE)))</f>
        <v/>
      </c>
      <c r="D1522" s="65"/>
      <c r="E1522" s="64"/>
      <c r="F1522" s="7"/>
      <c r="G1522" s="7"/>
      <c r="H1522" s="7"/>
      <c r="I1522" s="6"/>
      <c r="J1522" s="7"/>
      <c r="K1522" s="7"/>
      <c r="L1522" s="7"/>
      <c r="M1522" s="7"/>
      <c r="N1522" s="7"/>
      <c r="O1522" s="7"/>
      <c r="P1522" s="7"/>
      <c r="Q1522" s="7"/>
      <c r="R1522" s="7"/>
      <c r="S1522" s="7"/>
      <c r="T1522" s="7"/>
      <c r="U1522" s="7"/>
      <c r="V1522" s="7"/>
      <c r="W1522" s="7"/>
    </row>
    <row r="1523" spans="2:23" x14ac:dyDescent="0.2">
      <c r="B1523" s="66">
        <f t="shared" ref="B1523:B1586" si="24">IF((ROW()/24)&lt;&gt;ROUND(ROW()/24,0),ROUND(ROW()/24,0),ROW()/24)</f>
        <v>63</v>
      </c>
      <c r="C1523" t="str">
        <f>IF(E1500="","","PurgeDays=" &amp; IF(VLOOKUP(B1500,'INI DATA'!$C$3:$AD$100,7,FALSE)&lt;&gt;"",VLOOKUP(B1500,'INI DATA'!$C$3:$AD$100,26,FALSE),""))</f>
        <v/>
      </c>
      <c r="D1523" s="65"/>
      <c r="E1523" s="64"/>
      <c r="F1523" s="7"/>
      <c r="G1523" s="7"/>
      <c r="H1523" s="7"/>
      <c r="I1523" s="6"/>
      <c r="J1523" s="7"/>
      <c r="K1523" s="7"/>
      <c r="L1523" s="7"/>
      <c r="M1523" s="7"/>
      <c r="N1523" s="7"/>
      <c r="O1523" s="7"/>
      <c r="P1523" s="7"/>
      <c r="Q1523" s="7"/>
      <c r="R1523" s="7"/>
      <c r="S1523" s="7"/>
      <c r="T1523" s="7"/>
      <c r="U1523" s="7"/>
      <c r="V1523" s="7"/>
      <c r="W1523" s="7"/>
    </row>
    <row r="1524" spans="2:23" x14ac:dyDescent="0.2">
      <c r="B1524" s="66">
        <f t="shared" si="24"/>
        <v>64</v>
      </c>
      <c r="C1524" t="str">
        <f>IF(E1524="","","[DBTable" &amp; VLOOKUP(B1524,'INI DATA'!$C$3:$AF$99,1,FALSE) &amp; "]")</f>
        <v/>
      </c>
      <c r="D1524" s="65"/>
      <c r="E1524" s="64" t="str">
        <f>IF(VLOOKUP(B1524,'INI DATA'!$C$3:$AD$100,5,FALSE)="","","used")</f>
        <v/>
      </c>
      <c r="F1524" s="7"/>
      <c r="G1524" s="7"/>
      <c r="H1524" s="7"/>
      <c r="I1524" s="6"/>
      <c r="J1524" s="7"/>
      <c r="K1524" s="7"/>
      <c r="L1524" s="7"/>
      <c r="M1524" s="7"/>
      <c r="N1524" s="7"/>
      <c r="O1524" s="7"/>
      <c r="P1524" s="7"/>
      <c r="Q1524" s="7"/>
      <c r="R1524" s="7"/>
      <c r="S1524" s="7"/>
      <c r="T1524" s="7"/>
      <c r="U1524" s="7"/>
      <c r="V1524" s="7"/>
      <c r="W1524" s="7"/>
    </row>
    <row r="1525" spans="2:23" x14ac:dyDescent="0.2">
      <c r="B1525" s="66">
        <f t="shared" si="24"/>
        <v>64</v>
      </c>
      <c r="C1525" t="str">
        <f>IF(E1524="","","Name=" &amp; IF(VLOOKUP(B1524,'INI DATA'!$C$3:$AD$100,5,FALSE)="","",VLOOKUP(B1524,'INI DATA'!$C$3:$AD$100,2,FALSE)&amp;"-"&amp;VLOOKUP(B1524,'INI DATA'!$C$3:$AD$100,5,FALSE)))</f>
        <v/>
      </c>
      <c r="D1525" s="65"/>
      <c r="E1525" s="64"/>
      <c r="F1525" s="7"/>
      <c r="G1525" s="7"/>
      <c r="H1525" s="7"/>
      <c r="I1525" s="6"/>
      <c r="J1525" s="7"/>
      <c r="K1525" s="7"/>
      <c r="L1525" s="7"/>
      <c r="M1525" s="7"/>
      <c r="N1525" s="7"/>
      <c r="O1525" s="7"/>
      <c r="P1525" s="7"/>
      <c r="Q1525" s="7"/>
      <c r="R1525" s="7"/>
      <c r="S1525" s="7"/>
      <c r="T1525" s="7"/>
      <c r="U1525" s="7"/>
      <c r="V1525" s="7"/>
      <c r="W1525" s="7"/>
    </row>
    <row r="1526" spans="2:23" x14ac:dyDescent="0.2">
      <c r="B1526" s="66">
        <f t="shared" si="24"/>
        <v>64</v>
      </c>
      <c r="C1526" t="str">
        <f>IF(E1524="","","Data1=" &amp; IF(VLOOKUP(B1524,'INI DATA'!$C$3:$AD$100,6,FALSE)="",0,VLOOKUP(B1524,'INI DATA'!$C$3:$AD$100,6,FALSE)))</f>
        <v/>
      </c>
      <c r="D1526" s="65"/>
      <c r="E1526" s="64"/>
      <c r="F1526" s="7"/>
      <c r="G1526" s="7"/>
      <c r="H1526" s="7"/>
      <c r="I1526" s="6"/>
      <c r="J1526" s="7"/>
      <c r="K1526" s="7"/>
      <c r="L1526" s="7"/>
      <c r="M1526" s="7"/>
      <c r="N1526" s="7"/>
      <c r="O1526" s="7"/>
      <c r="P1526" s="7"/>
      <c r="Q1526" s="7"/>
      <c r="R1526" s="7"/>
      <c r="S1526" s="7"/>
      <c r="T1526" s="7"/>
      <c r="U1526" s="7"/>
      <c r="V1526" s="7"/>
      <c r="W1526" s="7"/>
    </row>
    <row r="1527" spans="2:23" x14ac:dyDescent="0.2">
      <c r="B1527" s="66">
        <f t="shared" si="24"/>
        <v>64</v>
      </c>
      <c r="C1527" t="str">
        <f>IF(E1524="","","Data1Label="&amp; IF(VLOOKUP(B1524,'INI DATA'!$C$3:$AD$100,7,FALSE)&lt;&gt;"","""" &amp; VLOOKUP(B1524,'INI DATA'!$C$3:$AD$100,7,FALSE)&amp;"""",""))</f>
        <v/>
      </c>
      <c r="D1527" s="65"/>
      <c r="E1527" s="64"/>
      <c r="F1527" s="7"/>
      <c r="G1527" s="7"/>
      <c r="H1527" s="7"/>
      <c r="I1527" s="6"/>
      <c r="J1527" s="7"/>
      <c r="K1527" s="7"/>
      <c r="L1527" s="7"/>
      <c r="M1527" s="7"/>
      <c r="N1527" s="7"/>
      <c r="O1527" s="7"/>
      <c r="P1527" s="7"/>
      <c r="Q1527" s="7"/>
      <c r="R1527" s="7"/>
      <c r="S1527" s="7"/>
      <c r="T1527" s="7"/>
      <c r="U1527" s="7"/>
      <c r="V1527" s="7"/>
      <c r="W1527" s="7"/>
    </row>
    <row r="1528" spans="2:23" x14ac:dyDescent="0.2">
      <c r="B1528" s="66">
        <f t="shared" si="24"/>
        <v>64</v>
      </c>
      <c r="C1528" t="str">
        <f>IF(E1524="","","Data2=" &amp; IF(VLOOKUP(B1524,'INI DATA'!$C$3:$AD$100,8,FALSE)="","",VLOOKUP(B1524,'INI DATA'!$C$3:$AD$100,8,FALSE)))</f>
        <v/>
      </c>
      <c r="D1528" s="65"/>
      <c r="E1528" s="64"/>
      <c r="F1528" s="7"/>
      <c r="G1528" s="7"/>
      <c r="H1528" s="7"/>
      <c r="I1528" s="6"/>
      <c r="J1528" s="7"/>
      <c r="K1528" s="7"/>
      <c r="L1528" s="7"/>
      <c r="M1528" s="7"/>
      <c r="N1528" s="7"/>
      <c r="O1528" s="7"/>
      <c r="P1528" s="7"/>
      <c r="Q1528" s="7"/>
      <c r="R1528" s="7"/>
      <c r="S1528" s="7"/>
      <c r="T1528" s="7"/>
      <c r="U1528" s="7"/>
      <c r="V1528" s="7"/>
      <c r="W1528" s="7"/>
    </row>
    <row r="1529" spans="2:23" x14ac:dyDescent="0.2">
      <c r="B1529" s="66">
        <f t="shared" si="24"/>
        <v>64</v>
      </c>
      <c r="C1529" t="str">
        <f>IF(E1524="","","Data2Label="&amp; IF(VLOOKUP(B1524,'INI DATA'!$C$3:$AD$100,9,FALSE)&lt;&gt;"","""" &amp; VLOOKUP(B1524,'INI DATA'!$C$3:$AD$100,9,FALSE)&amp;"""",""))</f>
        <v/>
      </c>
      <c r="D1529" s="65"/>
      <c r="E1529" s="64"/>
      <c r="F1529" s="7"/>
      <c r="G1529" s="7"/>
      <c r="H1529" s="7"/>
      <c r="I1529" s="6"/>
      <c r="J1529" s="7"/>
      <c r="K1529" s="7"/>
      <c r="L1529" s="7"/>
      <c r="M1529" s="7"/>
      <c r="N1529" s="7"/>
      <c r="O1529" s="7"/>
      <c r="P1529" s="7"/>
      <c r="Q1529" s="7"/>
      <c r="R1529" s="7"/>
      <c r="S1529" s="7"/>
      <c r="T1529" s="7"/>
      <c r="U1529" s="7"/>
      <c r="V1529" s="7"/>
      <c r="W1529" s="7"/>
    </row>
    <row r="1530" spans="2:23" x14ac:dyDescent="0.2">
      <c r="B1530" s="66">
        <f t="shared" si="24"/>
        <v>64</v>
      </c>
      <c r="C1530" t="str">
        <f>IF(E1524="","","Data3=" &amp; IF(VLOOKUP(B1524,'INI DATA'!$C$3:$AD$100,10,FALSE)="","",VLOOKUP(B1524,'INI DATA'!$C$3:$AD$100,10,FALSE)))</f>
        <v/>
      </c>
      <c r="D1530" s="65"/>
      <c r="E1530" s="64"/>
      <c r="F1530" s="7"/>
      <c r="G1530" s="7"/>
      <c r="H1530" s="7"/>
      <c r="I1530" s="6"/>
      <c r="J1530" s="7"/>
      <c r="K1530" s="7"/>
      <c r="L1530" s="7"/>
      <c r="M1530" s="7"/>
      <c r="N1530" s="7"/>
      <c r="O1530" s="7"/>
      <c r="P1530" s="7"/>
      <c r="Q1530" s="7"/>
      <c r="R1530" s="7"/>
      <c r="S1530" s="7"/>
      <c r="T1530" s="7"/>
      <c r="U1530" s="7"/>
      <c r="V1530" s="7"/>
      <c r="W1530" s="7"/>
    </row>
    <row r="1531" spans="2:23" x14ac:dyDescent="0.2">
      <c r="B1531" s="66">
        <f t="shared" si="24"/>
        <v>64</v>
      </c>
      <c r="C1531" t="str">
        <f>IF(E1524="","","Data3Label="&amp; IF(VLOOKUP(B1524,'INI DATA'!$C$3:$AD$100,11,FALSE)&lt;&gt;"","""" &amp; VLOOKUP(B1524,'INI DATA'!$C$3:$AD$100,11,FALSE)&amp;"""",""))</f>
        <v/>
      </c>
      <c r="D1531" s="65"/>
      <c r="E1531" s="64"/>
      <c r="F1531" s="7"/>
      <c r="G1531" s="7"/>
      <c r="H1531" s="7"/>
      <c r="I1531" s="6"/>
      <c r="J1531" s="7"/>
      <c r="K1531" s="7"/>
      <c r="L1531" s="7"/>
      <c r="M1531" s="7"/>
      <c r="N1531" s="7"/>
      <c r="O1531" s="7"/>
      <c r="P1531" s="7"/>
      <c r="Q1531" s="7"/>
      <c r="R1531" s="7"/>
      <c r="S1531" s="7"/>
      <c r="T1531" s="7"/>
      <c r="U1531" s="7"/>
      <c r="V1531" s="7"/>
      <c r="W1531" s="7"/>
    </row>
    <row r="1532" spans="2:23" x14ac:dyDescent="0.2">
      <c r="B1532" s="66">
        <f t="shared" si="24"/>
        <v>64</v>
      </c>
      <c r="C1532" t="str">
        <f>IF(E1524="","","Data4=" &amp; IF(VLOOKUP(B1524,'INI DATA'!$C$3:$AD$100,12,FALSE)="","",VLOOKUP(B1524,'INI DATA'!$C$3:$AD$100,12,FALSE)))</f>
        <v/>
      </c>
      <c r="D1532" s="65"/>
      <c r="E1532" s="64"/>
      <c r="F1532" s="7"/>
      <c r="G1532" s="7"/>
      <c r="H1532" s="7"/>
      <c r="I1532" s="6"/>
      <c r="J1532" s="7"/>
      <c r="K1532" s="7"/>
      <c r="L1532" s="7"/>
      <c r="M1532" s="7"/>
      <c r="N1532" s="7"/>
      <c r="O1532" s="7"/>
      <c r="P1532" s="7"/>
      <c r="Q1532" s="7"/>
      <c r="R1532" s="7"/>
      <c r="S1532" s="7"/>
      <c r="T1532" s="7"/>
      <c r="U1532" s="7"/>
      <c r="V1532" s="7"/>
      <c r="W1532" s="7"/>
    </row>
    <row r="1533" spans="2:23" x14ac:dyDescent="0.2">
      <c r="B1533" s="66">
        <f t="shared" si="24"/>
        <v>64</v>
      </c>
      <c r="C1533" t="str">
        <f>IF(E1524="","","Data4Label="&amp; IF(VLOOKUP(B1524,'INI DATA'!$C$3:$AD$100,13,FALSE)&lt;&gt;"","""" &amp; VLOOKUP(B1524,'INI DATA'!$C$3:$AD$100,13,FALSE)&amp;"""",""))</f>
        <v/>
      </c>
      <c r="D1533" s="65"/>
      <c r="E1533" s="64"/>
      <c r="F1533" s="7"/>
      <c r="G1533" s="7"/>
      <c r="H1533" s="7"/>
      <c r="I1533" s="6"/>
      <c r="J1533" s="7"/>
      <c r="K1533" s="7"/>
      <c r="L1533" s="7"/>
      <c r="M1533" s="7"/>
      <c r="N1533" s="7"/>
      <c r="O1533" s="7"/>
      <c r="P1533" s="7"/>
      <c r="Q1533" s="7"/>
      <c r="R1533" s="7"/>
      <c r="S1533" s="7"/>
      <c r="T1533" s="7"/>
      <c r="U1533" s="7"/>
      <c r="V1533" s="7"/>
      <c r="W1533" s="7"/>
    </row>
    <row r="1534" spans="2:23" x14ac:dyDescent="0.2">
      <c r="B1534" s="66">
        <f t="shared" si="24"/>
        <v>64</v>
      </c>
      <c r="C1534" t="str">
        <f>IF(E1524="","","Data5=" &amp; IF(VLOOKUP(B1524,'INI DATA'!$C$3:$AD$100,14,FALSE)="","",VLOOKUP(B1524,'INI DATA'!$C$3:$AD$100,14,FALSE)))</f>
        <v/>
      </c>
      <c r="D1534" s="65"/>
      <c r="E1534" s="64"/>
      <c r="F1534" s="7"/>
      <c r="G1534" s="7"/>
      <c r="H1534" s="7"/>
      <c r="I1534" s="6"/>
      <c r="J1534" s="7"/>
      <c r="K1534" s="7"/>
      <c r="L1534" s="7"/>
      <c r="M1534" s="7"/>
      <c r="N1534" s="7"/>
      <c r="O1534" s="7"/>
      <c r="P1534" s="7"/>
      <c r="Q1534" s="7"/>
      <c r="R1534" s="7"/>
      <c r="S1534" s="7"/>
      <c r="T1534" s="7"/>
      <c r="U1534" s="7"/>
      <c r="V1534" s="7"/>
      <c r="W1534" s="7"/>
    </row>
    <row r="1535" spans="2:23" x14ac:dyDescent="0.2">
      <c r="B1535" s="66">
        <f t="shared" si="24"/>
        <v>64</v>
      </c>
      <c r="C1535" t="str">
        <f>IF(E1524="","","Data5Label="&amp; IF(VLOOKUP(B1524,'INI DATA'!$C$3:$AD$100,15,FALSE)&lt;&gt;"","""" &amp; VLOOKUP(B1524,'INI DATA'!$C$3:$AD$100,15,FALSE)&amp;"""",""))</f>
        <v/>
      </c>
      <c r="D1535" s="65"/>
      <c r="E1535" s="64"/>
      <c r="F1535" s="7"/>
      <c r="G1535" s="7"/>
      <c r="H1535" s="7"/>
      <c r="I1535" s="6"/>
      <c r="J1535" s="7"/>
      <c r="K1535" s="7"/>
      <c r="L1535" s="7"/>
      <c r="M1535" s="7"/>
      <c r="N1535" s="7"/>
      <c r="O1535" s="7"/>
      <c r="P1535" s="7"/>
      <c r="Q1535" s="7"/>
      <c r="R1535" s="7"/>
      <c r="S1535" s="7"/>
      <c r="T1535" s="7"/>
      <c r="U1535" s="7"/>
      <c r="V1535" s="7"/>
      <c r="W1535" s="7"/>
    </row>
    <row r="1536" spans="2:23" x14ac:dyDescent="0.2">
      <c r="B1536" s="66">
        <f t="shared" si="24"/>
        <v>64</v>
      </c>
      <c r="C1536" t="str">
        <f>IF(E1524="","","Data6=" &amp; IF(VLOOKUP(B1524,'INI DATA'!$C$3:$AD$100,16,FALSE)="","",VLOOKUP(B1524,'INI DATA'!$C$3:$AD$100,16,FALSE)))</f>
        <v/>
      </c>
      <c r="D1536" s="65"/>
      <c r="E1536" s="64"/>
      <c r="F1536" s="7"/>
      <c r="G1536" s="7"/>
      <c r="H1536" s="7"/>
      <c r="I1536" s="6"/>
      <c r="J1536" s="7"/>
      <c r="K1536" s="7"/>
      <c r="L1536" s="7"/>
      <c r="M1536" s="7"/>
      <c r="N1536" s="7"/>
      <c r="O1536" s="7"/>
      <c r="P1536" s="7"/>
      <c r="Q1536" s="7"/>
      <c r="R1536" s="7"/>
      <c r="S1536" s="7"/>
      <c r="T1536" s="7"/>
      <c r="U1536" s="7"/>
      <c r="V1536" s="7"/>
      <c r="W1536" s="7"/>
    </row>
    <row r="1537" spans="2:23" x14ac:dyDescent="0.2">
      <c r="B1537" s="66">
        <f t="shared" si="24"/>
        <v>64</v>
      </c>
      <c r="C1537" t="str">
        <f>IF(E1524="","","Data6Label="&amp; IF(VLOOKUP(B1524,'INI DATA'!$C$3:$AD$100,17,FALSE)&lt;&gt;"","""" &amp; VLOOKUP(B1524,'INI DATA'!$C$3:$AD$100,17,FALSE)&amp;"""",""))</f>
        <v/>
      </c>
      <c r="D1537" s="65"/>
      <c r="E1537" s="64"/>
      <c r="F1537" s="7"/>
      <c r="G1537" s="7"/>
      <c r="H1537" s="7"/>
      <c r="I1537" s="6"/>
      <c r="J1537" s="7"/>
      <c r="K1537" s="7"/>
      <c r="L1537" s="7"/>
      <c r="M1537" s="7"/>
      <c r="N1537" s="7"/>
      <c r="O1537" s="7"/>
      <c r="P1537" s="7"/>
      <c r="Q1537" s="7"/>
      <c r="R1537" s="7"/>
      <c r="S1537" s="7"/>
      <c r="T1537" s="7"/>
      <c r="U1537" s="7"/>
      <c r="V1537" s="7"/>
      <c r="W1537" s="7"/>
    </row>
    <row r="1538" spans="2:23" x14ac:dyDescent="0.2">
      <c r="B1538" s="66">
        <f t="shared" si="24"/>
        <v>64</v>
      </c>
      <c r="C1538" t="str">
        <f>IF(E1524="","","Data7=" &amp; IF(VLOOKUP(B1526,'INI DATA'!$C$3:$AD$100,18,FALSE)="","",VLOOKUP(B1526,'INI DATA'!$C$3:$AD$100,18,FALSE)))</f>
        <v/>
      </c>
      <c r="D1538" s="65"/>
      <c r="E1538" s="64"/>
      <c r="F1538" s="7"/>
      <c r="G1538" s="7"/>
      <c r="H1538" s="7"/>
      <c r="I1538" s="6"/>
      <c r="J1538" s="7"/>
      <c r="K1538" s="7"/>
      <c r="L1538" s="7"/>
      <c r="M1538" s="7"/>
      <c r="N1538" s="7"/>
      <c r="O1538" s="7"/>
      <c r="P1538" s="7"/>
      <c r="Q1538" s="7"/>
      <c r="R1538" s="7"/>
      <c r="S1538" s="7"/>
      <c r="T1538" s="7"/>
      <c r="U1538" s="7"/>
      <c r="V1538" s="7"/>
      <c r="W1538" s="7"/>
    </row>
    <row r="1539" spans="2:23" x14ac:dyDescent="0.2">
      <c r="B1539" s="66">
        <f t="shared" si="24"/>
        <v>64</v>
      </c>
      <c r="C1539" t="str">
        <f>IF(E1524="","","Data7Label="&amp; IF(VLOOKUP(B1524,'INI DATA'!$C$3:$AD$100,19,FALSE)&lt;&gt;"","""" &amp; VLOOKUP(B1524,'INI DATA'!$C$3:$AD$100,19,FALSE)&amp;"""",""))</f>
        <v/>
      </c>
      <c r="D1539" s="65"/>
      <c r="E1539" s="64"/>
      <c r="F1539" s="7"/>
      <c r="G1539" s="7"/>
      <c r="H1539" s="7"/>
      <c r="I1539" s="6"/>
      <c r="J1539" s="7"/>
      <c r="K1539" s="7"/>
      <c r="L1539" s="7"/>
      <c r="M1539" s="7"/>
      <c r="N1539" s="7"/>
      <c r="O1539" s="7"/>
      <c r="P1539" s="7"/>
      <c r="Q1539" s="7"/>
      <c r="R1539" s="7"/>
      <c r="S1539" s="7"/>
      <c r="T1539" s="7"/>
      <c r="U1539" s="7"/>
      <c r="V1539" s="7"/>
      <c r="W1539" s="7"/>
    </row>
    <row r="1540" spans="2:23" x14ac:dyDescent="0.2">
      <c r="B1540" s="66">
        <f t="shared" si="24"/>
        <v>64</v>
      </c>
      <c r="C1540" t="str">
        <f>IF(E1524="","","Data8=" &amp; IF(VLOOKUP(B1526,'INI DATA'!$C$3:$AD$100,20,FALSE)="","",VLOOKUP(B1526,'INI DATA'!$C$3:$AD$100,20,FALSE)))</f>
        <v/>
      </c>
      <c r="D1540" s="65"/>
      <c r="E1540" s="64"/>
      <c r="F1540" s="7"/>
      <c r="G1540" s="7"/>
      <c r="H1540" s="7"/>
      <c r="I1540" s="6"/>
      <c r="J1540" s="7"/>
      <c r="K1540" s="7"/>
      <c r="L1540" s="7"/>
      <c r="M1540" s="7"/>
      <c r="N1540" s="7"/>
      <c r="O1540" s="7"/>
      <c r="P1540" s="7"/>
      <c r="Q1540" s="7"/>
      <c r="R1540" s="7"/>
      <c r="S1540" s="7"/>
      <c r="T1540" s="7"/>
      <c r="U1540" s="7"/>
      <c r="V1540" s="7"/>
      <c r="W1540" s="7"/>
    </row>
    <row r="1541" spans="2:23" x14ac:dyDescent="0.2">
      <c r="B1541" s="66">
        <f t="shared" si="24"/>
        <v>64</v>
      </c>
      <c r="C1541" t="str">
        <f>IF(E1524="","","Data8Label="&amp; IF(VLOOKUP(B1524,'INI DATA'!$C$3:$AD$100,21,FALSE)&lt;&gt;"","""" &amp; VLOOKUP(B1524,'INI DATA'!$C$3:$AD$100,21,FALSE)&amp;"""",""))</f>
        <v/>
      </c>
      <c r="D1541" s="65"/>
      <c r="E1541" s="64"/>
      <c r="F1541" s="7"/>
      <c r="G1541" s="7"/>
      <c r="H1541" s="7"/>
      <c r="I1541" s="6"/>
      <c r="J1541" s="7"/>
      <c r="K1541" s="7"/>
      <c r="L1541" s="7"/>
      <c r="M1541" s="7"/>
      <c r="N1541" s="7"/>
      <c r="O1541" s="7"/>
      <c r="P1541" s="7"/>
      <c r="Q1541" s="7"/>
      <c r="R1541" s="7"/>
      <c r="S1541" s="7"/>
      <c r="T1541" s="7"/>
      <c r="U1541" s="7"/>
      <c r="V1541" s="7"/>
      <c r="W1541" s="7"/>
    </row>
    <row r="1542" spans="2:23" x14ac:dyDescent="0.2">
      <c r="B1542" s="66">
        <f t="shared" si="24"/>
        <v>64</v>
      </c>
      <c r="C1542" t="str">
        <f>IF(E1524="","","Data9=" &amp; IF(VLOOKUP(B1526,'INI DATA'!$C$3:$AD$100,22,FALSE)="","",VLOOKUP(B1526,'INI DATA'!$C$3:$AD$100,22,FALSE)))</f>
        <v/>
      </c>
      <c r="D1542" s="65"/>
      <c r="E1542" s="64"/>
      <c r="F1542" s="7"/>
      <c r="G1542" s="7"/>
      <c r="H1542" s="7"/>
      <c r="I1542" s="6"/>
      <c r="J1542" s="7"/>
      <c r="K1542" s="7"/>
      <c r="L1542" s="7"/>
      <c r="M1542" s="7"/>
      <c r="N1542" s="7"/>
      <c r="O1542" s="7"/>
      <c r="P1542" s="7"/>
      <c r="Q1542" s="7"/>
      <c r="R1542" s="7"/>
      <c r="S1542" s="7"/>
      <c r="T1542" s="7"/>
      <c r="U1542" s="7"/>
      <c r="V1542" s="7"/>
      <c r="W1542" s="7"/>
    </row>
    <row r="1543" spans="2:23" x14ac:dyDescent="0.2">
      <c r="B1543" s="66">
        <f t="shared" si="24"/>
        <v>64</v>
      </c>
      <c r="C1543" t="str">
        <f>IF(E1524="","","Data9Label="&amp; IF(VLOOKUP(B1524,'INI DATA'!$C$3:$AD$100,23,FALSE)&lt;&gt;"","""" &amp; VLOOKUP(B1524,'INI DATA'!$C$3:$AD$100,23,FALSE)&amp;"""",""))</f>
        <v/>
      </c>
      <c r="D1543" s="65"/>
      <c r="E1543" s="64"/>
      <c r="F1543" s="7"/>
      <c r="G1543" s="7"/>
      <c r="H1543" s="7"/>
      <c r="I1543" s="6"/>
      <c r="J1543" s="7"/>
      <c r="K1543" s="7"/>
      <c r="L1543" s="7"/>
      <c r="M1543" s="7"/>
      <c r="N1543" s="7"/>
      <c r="O1543" s="7"/>
      <c r="P1543" s="7"/>
      <c r="Q1543" s="7"/>
      <c r="R1543" s="7"/>
      <c r="S1543" s="7"/>
      <c r="T1543" s="7"/>
      <c r="U1543" s="7"/>
      <c r="V1543" s="7"/>
      <c r="W1543" s="7"/>
    </row>
    <row r="1544" spans="2:23" x14ac:dyDescent="0.2">
      <c r="B1544" s="66">
        <f t="shared" si="24"/>
        <v>64</v>
      </c>
      <c r="C1544" t="str">
        <f>IF(E1524="","","Data10=" &amp; IF(VLOOKUP(B1526,'INI DATA'!$C$3:$AD$100,24,FALSE)="","",VLOOKUP(B1526,'INI DATA'!$C$3:$AD$100,24,FALSE)))</f>
        <v/>
      </c>
      <c r="D1544" s="65"/>
      <c r="E1544" s="64"/>
      <c r="F1544" s="7"/>
      <c r="G1544" s="7"/>
      <c r="H1544" s="7"/>
      <c r="I1544" s="6"/>
      <c r="J1544" s="7"/>
      <c r="K1544" s="7"/>
      <c r="L1544" s="7"/>
      <c r="M1544" s="7"/>
      <c r="N1544" s="7"/>
      <c r="O1544" s="7"/>
      <c r="P1544" s="7"/>
      <c r="Q1544" s="7"/>
      <c r="R1544" s="7"/>
      <c r="S1544" s="7"/>
      <c r="T1544" s="7"/>
      <c r="U1544" s="7"/>
      <c r="V1544" s="7"/>
      <c r="W1544" s="7"/>
    </row>
    <row r="1545" spans="2:23" x14ac:dyDescent="0.2">
      <c r="B1545" s="66">
        <f t="shared" si="24"/>
        <v>64</v>
      </c>
      <c r="C1545" t="str">
        <f>IF(E1524="","","Data10Label="&amp; IF(VLOOKUP(B1524,'INI DATA'!$C$3:$AD$100,25,FALSE)&lt;&gt;"","""" &amp; VLOOKUP(B1524,'INI DATA'!$C$3:$AD$100,25,FALSE)&amp;"""",""))</f>
        <v/>
      </c>
      <c r="D1545" s="65"/>
      <c r="E1545" s="64"/>
      <c r="F1545" s="7"/>
      <c r="G1545" s="7"/>
      <c r="H1545" s="7"/>
      <c r="I1545" s="6"/>
      <c r="J1545" s="7"/>
      <c r="K1545" s="7"/>
      <c r="L1545" s="7"/>
      <c r="M1545" s="7"/>
      <c r="N1545" s="7"/>
      <c r="O1545" s="7"/>
      <c r="P1545" s="7"/>
      <c r="Q1545" s="7"/>
      <c r="R1545" s="7"/>
      <c r="S1545" s="7"/>
      <c r="T1545" s="7"/>
      <c r="U1545" s="7"/>
      <c r="V1545" s="7"/>
      <c r="W1545" s="7"/>
    </row>
    <row r="1546" spans="2:23" x14ac:dyDescent="0.2">
      <c r="B1546" s="66">
        <f t="shared" si="24"/>
        <v>64</v>
      </c>
      <c r="C1546" t="str">
        <f>IF(E1524="","","Timer=" &amp; IF(VLOOKUP(B1524,'INI DATA'!$C$3:$AF$100,4,FALSE)="","",VLOOKUP(B1524,'INI DATA'!$C$3:$AF$100,4,FALSE)))</f>
        <v/>
      </c>
      <c r="D1546" s="65"/>
      <c r="E1546" s="64"/>
      <c r="F1546" s="7"/>
      <c r="G1546" s="7"/>
      <c r="H1546" s="7"/>
      <c r="I1546" s="6"/>
      <c r="J1546" s="7"/>
      <c r="K1546" s="7"/>
      <c r="L1546" s="7"/>
      <c r="M1546" s="7"/>
      <c r="N1546" s="7"/>
      <c r="O1546" s="7"/>
      <c r="P1546" s="7"/>
      <c r="Q1546" s="7"/>
      <c r="R1546" s="7"/>
      <c r="S1546" s="7"/>
      <c r="T1546" s="7"/>
      <c r="U1546" s="7"/>
      <c r="V1546" s="7"/>
      <c r="W1546" s="7"/>
    </row>
    <row r="1547" spans="2:23" x14ac:dyDescent="0.2">
      <c r="B1547" s="66">
        <f t="shared" si="24"/>
        <v>64</v>
      </c>
      <c r="C1547" t="str">
        <f>IF(E1524="","","PurgeDays=" &amp; IF(VLOOKUP(B1524,'INI DATA'!$C$3:$AD$100,7,FALSE)&lt;&gt;"",VLOOKUP(B1524,'INI DATA'!$C$3:$AD$100,26,FALSE),""))</f>
        <v/>
      </c>
      <c r="D1547" s="65"/>
      <c r="E1547" s="64"/>
      <c r="F1547" s="7"/>
      <c r="G1547" s="7"/>
      <c r="H1547" s="7"/>
      <c r="I1547" s="6"/>
      <c r="J1547" s="7"/>
      <c r="K1547" s="7"/>
      <c r="L1547" s="7"/>
      <c r="M1547" s="7"/>
      <c r="N1547" s="7"/>
      <c r="O1547" s="7"/>
      <c r="P1547" s="7"/>
      <c r="Q1547" s="7"/>
      <c r="R1547" s="7"/>
      <c r="S1547" s="7"/>
      <c r="T1547" s="7"/>
      <c r="U1547" s="7"/>
      <c r="V1547" s="7"/>
      <c r="W1547" s="7"/>
    </row>
    <row r="1548" spans="2:23" x14ac:dyDescent="0.2">
      <c r="B1548" s="66">
        <f t="shared" si="24"/>
        <v>65</v>
      </c>
      <c r="C1548" t="str">
        <f>IF(E1548="","","[DBTable" &amp; VLOOKUP(B1548,'INI DATA'!$C$3:$AF$99,1,FALSE) &amp; "]")</f>
        <v/>
      </c>
      <c r="D1548" s="65"/>
      <c r="E1548" s="64" t="str">
        <f>IF(VLOOKUP(B1548,'INI DATA'!$C$3:$AD$100,5,FALSE)="","","used")</f>
        <v/>
      </c>
      <c r="F1548" s="7"/>
      <c r="G1548" s="7"/>
      <c r="H1548" s="7"/>
      <c r="I1548" s="6"/>
      <c r="J1548" s="7"/>
      <c r="K1548" s="7"/>
      <c r="L1548" s="7"/>
      <c r="M1548" s="7"/>
      <c r="N1548" s="7"/>
      <c r="O1548" s="7"/>
      <c r="P1548" s="7"/>
      <c r="Q1548" s="7"/>
      <c r="R1548" s="7"/>
      <c r="S1548" s="7"/>
      <c r="T1548" s="7"/>
      <c r="U1548" s="7"/>
      <c r="V1548" s="7"/>
      <c r="W1548" s="7"/>
    </row>
    <row r="1549" spans="2:23" x14ac:dyDescent="0.2">
      <c r="B1549" s="66">
        <f t="shared" si="24"/>
        <v>65</v>
      </c>
      <c r="C1549" t="str">
        <f>IF(E1548="","","Name=" &amp; IF(VLOOKUP(B1548,'INI DATA'!$C$3:$AD$100,5,FALSE)="","",VLOOKUP(B1548,'INI DATA'!$C$3:$AD$100,2,FALSE)&amp;"-"&amp;VLOOKUP(B1548,'INI DATA'!$C$3:$AD$100,5,FALSE)))</f>
        <v/>
      </c>
      <c r="D1549" s="65"/>
      <c r="E1549" s="64"/>
      <c r="F1549" s="7"/>
      <c r="G1549" s="7"/>
      <c r="H1549" s="7"/>
      <c r="I1549" s="6"/>
      <c r="J1549" s="7"/>
      <c r="K1549" s="7"/>
      <c r="L1549" s="7"/>
      <c r="M1549" s="7"/>
      <c r="N1549" s="7"/>
      <c r="O1549" s="7"/>
      <c r="P1549" s="7"/>
      <c r="Q1549" s="7"/>
      <c r="R1549" s="7"/>
      <c r="S1549" s="7"/>
      <c r="T1549" s="7"/>
      <c r="U1549" s="7"/>
      <c r="V1549" s="7"/>
      <c r="W1549" s="7"/>
    </row>
    <row r="1550" spans="2:23" x14ac:dyDescent="0.2">
      <c r="B1550" s="66">
        <f t="shared" si="24"/>
        <v>65</v>
      </c>
      <c r="C1550" t="str">
        <f>IF(E1548="","","Data1=" &amp; IF(VLOOKUP(B1548,'INI DATA'!$C$3:$AD$100,6,FALSE)="",0,VLOOKUP(B1548,'INI DATA'!$C$3:$AD$100,6,FALSE)))</f>
        <v/>
      </c>
      <c r="D1550" s="65"/>
      <c r="E1550" s="64"/>
      <c r="F1550" s="7"/>
      <c r="G1550" s="7"/>
      <c r="H1550" s="7"/>
      <c r="I1550" s="6"/>
      <c r="J1550" s="7"/>
      <c r="K1550" s="7"/>
      <c r="L1550" s="7"/>
      <c r="M1550" s="7"/>
      <c r="N1550" s="7"/>
      <c r="O1550" s="7"/>
      <c r="P1550" s="7"/>
      <c r="Q1550" s="7"/>
      <c r="R1550" s="7"/>
      <c r="S1550" s="7"/>
      <c r="T1550" s="7"/>
      <c r="U1550" s="7"/>
      <c r="V1550" s="7"/>
      <c r="W1550" s="7"/>
    </row>
    <row r="1551" spans="2:23" x14ac:dyDescent="0.2">
      <c r="B1551" s="66">
        <f t="shared" si="24"/>
        <v>65</v>
      </c>
      <c r="C1551" t="str">
        <f>IF(E1548="","","Data1Label="&amp; IF(VLOOKUP(B1548,'INI DATA'!$C$3:$AD$100,7,FALSE)&lt;&gt;"","""" &amp; VLOOKUP(B1548,'INI DATA'!$C$3:$AD$100,7,FALSE)&amp;"""",""))</f>
        <v/>
      </c>
      <c r="D1551" s="65"/>
      <c r="E1551" s="64"/>
      <c r="F1551" s="7"/>
      <c r="G1551" s="7"/>
      <c r="H1551" s="7"/>
      <c r="I1551" s="6"/>
      <c r="J1551" s="7"/>
      <c r="K1551" s="7"/>
      <c r="L1551" s="7"/>
      <c r="M1551" s="7"/>
      <c r="N1551" s="7"/>
      <c r="O1551" s="7"/>
      <c r="P1551" s="7"/>
      <c r="Q1551" s="7"/>
      <c r="R1551" s="7"/>
      <c r="S1551" s="7"/>
      <c r="T1551" s="7"/>
      <c r="U1551" s="7"/>
      <c r="V1551" s="7"/>
      <c r="W1551" s="7"/>
    </row>
    <row r="1552" spans="2:23" x14ac:dyDescent="0.2">
      <c r="B1552" s="66">
        <f t="shared" si="24"/>
        <v>65</v>
      </c>
      <c r="C1552" t="str">
        <f>IF(E1548="","","Data2=" &amp; IF(VLOOKUP(B1548,'INI DATA'!$C$3:$AD$100,8,FALSE)="","",VLOOKUP(B1548,'INI DATA'!$C$3:$AD$100,8,FALSE)))</f>
        <v/>
      </c>
      <c r="D1552" s="65"/>
      <c r="E1552" s="64"/>
      <c r="F1552" s="7"/>
      <c r="G1552" s="7"/>
      <c r="H1552" s="7"/>
      <c r="I1552" s="6"/>
      <c r="J1552" s="7"/>
      <c r="K1552" s="7"/>
      <c r="L1552" s="7"/>
      <c r="M1552" s="7"/>
      <c r="N1552" s="7"/>
      <c r="O1552" s="7"/>
      <c r="P1552" s="7"/>
      <c r="Q1552" s="7"/>
      <c r="R1552" s="7"/>
      <c r="S1552" s="7"/>
      <c r="T1552" s="7"/>
      <c r="U1552" s="7"/>
      <c r="V1552" s="7"/>
      <c r="W1552" s="7"/>
    </row>
    <row r="1553" spans="2:23" x14ac:dyDescent="0.2">
      <c r="B1553" s="66">
        <f t="shared" si="24"/>
        <v>65</v>
      </c>
      <c r="C1553" t="str">
        <f>IF(E1548="","","Data2Label="&amp; IF(VLOOKUP(B1548,'INI DATA'!$C$3:$AD$100,9,FALSE)&lt;&gt;"","""" &amp; VLOOKUP(B1548,'INI DATA'!$C$3:$AD$100,9,FALSE)&amp;"""",""))</f>
        <v/>
      </c>
      <c r="D1553" s="65"/>
      <c r="E1553" s="64"/>
      <c r="F1553" s="7"/>
      <c r="G1553" s="7"/>
      <c r="H1553" s="7"/>
      <c r="I1553" s="6"/>
      <c r="J1553" s="7"/>
      <c r="K1553" s="7"/>
      <c r="L1553" s="7"/>
      <c r="M1553" s="7"/>
      <c r="N1553" s="7"/>
      <c r="O1553" s="7"/>
      <c r="P1553" s="7"/>
      <c r="Q1553" s="7"/>
      <c r="R1553" s="7"/>
      <c r="S1553" s="7"/>
      <c r="T1553" s="7"/>
      <c r="U1553" s="7"/>
      <c r="V1553" s="7"/>
      <c r="W1553" s="7"/>
    </row>
    <row r="1554" spans="2:23" x14ac:dyDescent="0.2">
      <c r="B1554" s="66">
        <f t="shared" si="24"/>
        <v>65</v>
      </c>
      <c r="C1554" t="str">
        <f>IF(E1548="","","Data3=" &amp; IF(VLOOKUP(B1548,'INI DATA'!$C$3:$AD$100,10,FALSE)="","",VLOOKUP(B1548,'INI DATA'!$C$3:$AD$100,10,FALSE)))</f>
        <v/>
      </c>
      <c r="D1554" s="65"/>
      <c r="E1554" s="64"/>
      <c r="F1554" s="7"/>
      <c r="G1554" s="7"/>
      <c r="H1554" s="7"/>
      <c r="I1554" s="6"/>
      <c r="J1554" s="7"/>
      <c r="K1554" s="7"/>
      <c r="L1554" s="7"/>
      <c r="M1554" s="7"/>
      <c r="N1554" s="7"/>
      <c r="O1554" s="7"/>
      <c r="P1554" s="7"/>
      <c r="Q1554" s="7"/>
      <c r="R1554" s="7"/>
      <c r="S1554" s="7"/>
      <c r="T1554" s="7"/>
      <c r="U1554" s="7"/>
      <c r="V1554" s="7"/>
      <c r="W1554" s="7"/>
    </row>
    <row r="1555" spans="2:23" x14ac:dyDescent="0.2">
      <c r="B1555" s="66">
        <f t="shared" si="24"/>
        <v>65</v>
      </c>
      <c r="C1555" t="str">
        <f>IF(E1548="","","Data3Label="&amp; IF(VLOOKUP(B1548,'INI DATA'!$C$3:$AD$100,11,FALSE)&lt;&gt;"","""" &amp; VLOOKUP(B1548,'INI DATA'!$C$3:$AD$100,11,FALSE)&amp;"""",""))</f>
        <v/>
      </c>
      <c r="D1555" s="65"/>
      <c r="E1555" s="64"/>
      <c r="F1555" s="7"/>
      <c r="G1555" s="7"/>
      <c r="H1555" s="7"/>
      <c r="I1555" s="6"/>
      <c r="J1555" s="7"/>
      <c r="K1555" s="7"/>
      <c r="L1555" s="7"/>
      <c r="M1555" s="7"/>
      <c r="N1555" s="7"/>
      <c r="O1555" s="7"/>
      <c r="P1555" s="7"/>
      <c r="Q1555" s="7"/>
      <c r="R1555" s="7"/>
      <c r="S1555" s="7"/>
      <c r="T1555" s="7"/>
      <c r="U1555" s="7"/>
      <c r="V1555" s="7"/>
      <c r="W1555" s="7"/>
    </row>
    <row r="1556" spans="2:23" x14ac:dyDescent="0.2">
      <c r="B1556" s="66">
        <f t="shared" si="24"/>
        <v>65</v>
      </c>
      <c r="C1556" t="str">
        <f>IF(E1548="","","Data4=" &amp; IF(VLOOKUP(B1548,'INI DATA'!$C$3:$AD$100,12,FALSE)="","",VLOOKUP(B1548,'INI DATA'!$C$3:$AD$100,12,FALSE)))</f>
        <v/>
      </c>
      <c r="D1556" s="65"/>
      <c r="E1556" s="64"/>
      <c r="F1556" s="7"/>
      <c r="G1556" s="7"/>
      <c r="H1556" s="7"/>
      <c r="I1556" s="6"/>
      <c r="J1556" s="7"/>
      <c r="K1556" s="7"/>
      <c r="L1556" s="7"/>
      <c r="M1556" s="7"/>
      <c r="N1556" s="7"/>
      <c r="O1556" s="7"/>
      <c r="P1556" s="7"/>
      <c r="Q1556" s="7"/>
      <c r="R1556" s="7"/>
      <c r="S1556" s="7"/>
      <c r="T1556" s="7"/>
      <c r="U1556" s="7"/>
      <c r="V1556" s="7"/>
      <c r="W1556" s="7"/>
    </row>
    <row r="1557" spans="2:23" x14ac:dyDescent="0.2">
      <c r="B1557" s="66">
        <f t="shared" si="24"/>
        <v>65</v>
      </c>
      <c r="C1557" t="str">
        <f>IF(E1548="","","Data4Label="&amp; IF(VLOOKUP(B1548,'INI DATA'!$C$3:$AD$100,13,FALSE)&lt;&gt;"","""" &amp; VLOOKUP(B1548,'INI DATA'!$C$3:$AD$100,13,FALSE)&amp;"""",""))</f>
        <v/>
      </c>
      <c r="D1557" s="65"/>
      <c r="E1557" s="64"/>
      <c r="F1557" s="7"/>
      <c r="G1557" s="7"/>
      <c r="H1557" s="7"/>
      <c r="I1557" s="6"/>
      <c r="J1557" s="7"/>
      <c r="K1557" s="7"/>
      <c r="L1557" s="7"/>
      <c r="M1557" s="7"/>
      <c r="N1557" s="7"/>
      <c r="O1557" s="7"/>
      <c r="P1557" s="7"/>
      <c r="Q1557" s="7"/>
      <c r="R1557" s="7"/>
      <c r="S1557" s="7"/>
      <c r="T1557" s="7"/>
      <c r="U1557" s="7"/>
      <c r="V1557" s="7"/>
      <c r="W1557" s="7"/>
    </row>
    <row r="1558" spans="2:23" x14ac:dyDescent="0.2">
      <c r="B1558" s="66">
        <f t="shared" si="24"/>
        <v>65</v>
      </c>
      <c r="C1558" t="str">
        <f>IF(E1548="","","Data5=" &amp; IF(VLOOKUP(B1548,'INI DATA'!$C$3:$AD$100,14,FALSE)="","",VLOOKUP(B1548,'INI DATA'!$C$3:$AD$100,14,FALSE)))</f>
        <v/>
      </c>
      <c r="D1558" s="65"/>
      <c r="E1558" s="64"/>
      <c r="F1558" s="7"/>
      <c r="G1558" s="7"/>
      <c r="H1558" s="7"/>
      <c r="I1558" s="6"/>
      <c r="J1558" s="7"/>
      <c r="K1558" s="7"/>
      <c r="L1558" s="7"/>
      <c r="M1558" s="7"/>
      <c r="N1558" s="7"/>
      <c r="O1558" s="7"/>
      <c r="P1558" s="7"/>
      <c r="Q1558" s="7"/>
      <c r="R1558" s="7"/>
      <c r="S1558" s="7"/>
      <c r="T1558" s="7"/>
      <c r="U1558" s="7"/>
      <c r="V1558" s="7"/>
      <c r="W1558" s="7"/>
    </row>
    <row r="1559" spans="2:23" x14ac:dyDescent="0.2">
      <c r="B1559" s="66">
        <f t="shared" si="24"/>
        <v>65</v>
      </c>
      <c r="C1559" t="str">
        <f>IF(E1548="","","Data5Label="&amp; IF(VLOOKUP(B1548,'INI DATA'!$C$3:$AD$100,15,FALSE)&lt;&gt;"","""" &amp; VLOOKUP(B1548,'INI DATA'!$C$3:$AD$100,15,FALSE)&amp;"""",""))</f>
        <v/>
      </c>
      <c r="D1559" s="65"/>
      <c r="E1559" s="64"/>
      <c r="F1559" s="7"/>
      <c r="G1559" s="7"/>
      <c r="H1559" s="7"/>
      <c r="I1559" s="6"/>
      <c r="J1559" s="7"/>
      <c r="K1559" s="7"/>
      <c r="L1559" s="7"/>
      <c r="M1559" s="7"/>
      <c r="N1559" s="7"/>
      <c r="O1559" s="7"/>
      <c r="P1559" s="7"/>
      <c r="Q1559" s="7"/>
      <c r="R1559" s="7"/>
      <c r="S1559" s="7"/>
      <c r="T1559" s="7"/>
      <c r="U1559" s="7"/>
      <c r="V1559" s="7"/>
      <c r="W1559" s="7"/>
    </row>
    <row r="1560" spans="2:23" x14ac:dyDescent="0.2">
      <c r="B1560" s="66">
        <f t="shared" si="24"/>
        <v>65</v>
      </c>
      <c r="C1560" t="str">
        <f>IF(E1548="","","Data6=" &amp; IF(VLOOKUP(B1548,'INI DATA'!$C$3:$AD$100,16,FALSE)="","",VLOOKUP(B1548,'INI DATA'!$C$3:$AD$100,16,FALSE)))</f>
        <v/>
      </c>
      <c r="D1560" s="65"/>
      <c r="E1560" s="64"/>
      <c r="F1560" s="7"/>
      <c r="G1560" s="7"/>
      <c r="H1560" s="7"/>
      <c r="I1560" s="6"/>
      <c r="J1560" s="7"/>
      <c r="K1560" s="7"/>
      <c r="L1560" s="7"/>
      <c r="M1560" s="7"/>
      <c r="N1560" s="7"/>
      <c r="O1560" s="7"/>
      <c r="P1560" s="7"/>
      <c r="Q1560" s="7"/>
      <c r="R1560" s="7"/>
      <c r="S1560" s="7"/>
      <c r="T1560" s="7"/>
      <c r="U1560" s="7"/>
      <c r="V1560" s="7"/>
      <c r="W1560" s="7"/>
    </row>
    <row r="1561" spans="2:23" x14ac:dyDescent="0.2">
      <c r="B1561" s="66">
        <f t="shared" si="24"/>
        <v>65</v>
      </c>
      <c r="C1561" t="str">
        <f>IF(E1548="","","Data6Label="&amp; IF(VLOOKUP(B1548,'INI DATA'!$C$3:$AD$100,17,FALSE)&lt;&gt;"","""" &amp; VLOOKUP(B1548,'INI DATA'!$C$3:$AD$100,17,FALSE)&amp;"""",""))</f>
        <v/>
      </c>
      <c r="D1561" s="65"/>
      <c r="E1561" s="64"/>
      <c r="F1561" s="7"/>
      <c r="G1561" s="7"/>
      <c r="H1561" s="7"/>
      <c r="I1561" s="6"/>
      <c r="J1561" s="7"/>
      <c r="K1561" s="7"/>
      <c r="L1561" s="7"/>
      <c r="M1561" s="7"/>
      <c r="N1561" s="7"/>
      <c r="O1561" s="7"/>
      <c r="P1561" s="7"/>
      <c r="Q1561" s="7"/>
      <c r="R1561" s="7"/>
      <c r="S1561" s="7"/>
      <c r="T1561" s="7"/>
      <c r="U1561" s="7"/>
      <c r="V1561" s="7"/>
      <c r="W1561" s="7"/>
    </row>
    <row r="1562" spans="2:23" x14ac:dyDescent="0.2">
      <c r="B1562" s="66">
        <f t="shared" si="24"/>
        <v>65</v>
      </c>
      <c r="C1562" t="str">
        <f>IF(E1548="","","Data7=" &amp; IF(VLOOKUP(B1550,'INI DATA'!$C$3:$AD$100,18,FALSE)="","",VLOOKUP(B1550,'INI DATA'!$C$3:$AD$100,18,FALSE)))</f>
        <v/>
      </c>
      <c r="D1562" s="65"/>
      <c r="E1562" s="64"/>
      <c r="F1562" s="7"/>
      <c r="G1562" s="7"/>
      <c r="H1562" s="7"/>
      <c r="I1562" s="6"/>
      <c r="J1562" s="7"/>
      <c r="K1562" s="7"/>
      <c r="L1562" s="7"/>
      <c r="M1562" s="7"/>
      <c r="N1562" s="7"/>
      <c r="O1562" s="7"/>
      <c r="P1562" s="7"/>
      <c r="Q1562" s="7"/>
      <c r="R1562" s="7"/>
      <c r="S1562" s="7"/>
      <c r="T1562" s="7"/>
      <c r="U1562" s="7"/>
      <c r="V1562" s="7"/>
      <c r="W1562" s="7"/>
    </row>
    <row r="1563" spans="2:23" x14ac:dyDescent="0.2">
      <c r="B1563" s="66">
        <f t="shared" si="24"/>
        <v>65</v>
      </c>
      <c r="C1563" t="str">
        <f>IF(E1548="","","Data7Label="&amp; IF(VLOOKUP(B1548,'INI DATA'!$C$3:$AD$100,19,FALSE)&lt;&gt;"","""" &amp; VLOOKUP(B1548,'INI DATA'!$C$3:$AD$100,19,FALSE)&amp;"""",""))</f>
        <v/>
      </c>
      <c r="D1563" s="65"/>
      <c r="E1563" s="64"/>
      <c r="F1563" s="7"/>
      <c r="G1563" s="7"/>
      <c r="H1563" s="7"/>
      <c r="I1563" s="6"/>
      <c r="J1563" s="7"/>
      <c r="K1563" s="7"/>
      <c r="L1563" s="7"/>
      <c r="M1563" s="7"/>
      <c r="N1563" s="7"/>
      <c r="O1563" s="7"/>
      <c r="P1563" s="7"/>
      <c r="Q1563" s="7"/>
      <c r="R1563" s="7"/>
      <c r="S1563" s="7"/>
      <c r="T1563" s="7"/>
      <c r="U1563" s="7"/>
      <c r="V1563" s="7"/>
      <c r="W1563" s="7"/>
    </row>
    <row r="1564" spans="2:23" x14ac:dyDescent="0.2">
      <c r="B1564" s="66">
        <f t="shared" si="24"/>
        <v>65</v>
      </c>
      <c r="C1564" t="str">
        <f>IF(E1548="","","Data8=" &amp; IF(VLOOKUP(B1550,'INI DATA'!$C$3:$AD$100,20,FALSE)="","",VLOOKUP(B1550,'INI DATA'!$C$3:$AD$100,20,FALSE)))</f>
        <v/>
      </c>
      <c r="D1564" s="65"/>
      <c r="E1564" s="64"/>
      <c r="F1564" s="7"/>
      <c r="G1564" s="7"/>
      <c r="H1564" s="7"/>
      <c r="I1564" s="6"/>
      <c r="J1564" s="7"/>
      <c r="K1564" s="7"/>
      <c r="L1564" s="7"/>
      <c r="M1564" s="7"/>
      <c r="N1564" s="7"/>
      <c r="O1564" s="7"/>
      <c r="P1564" s="7"/>
      <c r="Q1564" s="7"/>
      <c r="R1564" s="7"/>
      <c r="S1564" s="7"/>
      <c r="T1564" s="7"/>
      <c r="U1564" s="7"/>
      <c r="V1564" s="7"/>
      <c r="W1564" s="7"/>
    </row>
    <row r="1565" spans="2:23" x14ac:dyDescent="0.2">
      <c r="B1565" s="66">
        <f t="shared" si="24"/>
        <v>65</v>
      </c>
      <c r="C1565" t="str">
        <f>IF(E1548="","","Data8Label="&amp; IF(VLOOKUP(B1548,'INI DATA'!$C$3:$AD$100,21,FALSE)&lt;&gt;"","""" &amp; VLOOKUP(B1548,'INI DATA'!$C$3:$AD$100,21,FALSE)&amp;"""",""))</f>
        <v/>
      </c>
      <c r="D1565" s="65"/>
      <c r="E1565" s="64"/>
      <c r="F1565" s="7"/>
      <c r="G1565" s="7"/>
      <c r="H1565" s="7"/>
      <c r="I1565" s="6"/>
      <c r="J1565" s="7"/>
      <c r="K1565" s="7"/>
      <c r="L1565" s="7"/>
      <c r="M1565" s="7"/>
      <c r="N1565" s="7"/>
      <c r="O1565" s="7"/>
      <c r="P1565" s="7"/>
      <c r="Q1565" s="7"/>
      <c r="R1565" s="7"/>
      <c r="S1565" s="7"/>
      <c r="T1565" s="7"/>
      <c r="U1565" s="7"/>
      <c r="V1565" s="7"/>
      <c r="W1565" s="7"/>
    </row>
    <row r="1566" spans="2:23" x14ac:dyDescent="0.2">
      <c r="B1566" s="66">
        <f t="shared" si="24"/>
        <v>65</v>
      </c>
      <c r="C1566" t="str">
        <f>IF(E1548="","","Data9=" &amp; IF(VLOOKUP(B1550,'INI DATA'!$C$3:$AD$100,22,FALSE)="","",VLOOKUP(B1550,'INI DATA'!$C$3:$AD$100,22,FALSE)))</f>
        <v/>
      </c>
      <c r="D1566" s="65"/>
      <c r="E1566" s="64"/>
      <c r="F1566" s="7"/>
      <c r="G1566" s="7"/>
      <c r="H1566" s="7"/>
      <c r="I1566" s="6"/>
      <c r="J1566" s="7"/>
      <c r="K1566" s="7"/>
      <c r="L1566" s="7"/>
      <c r="M1566" s="7"/>
      <c r="N1566" s="7"/>
      <c r="O1566" s="7"/>
      <c r="P1566" s="7"/>
      <c r="Q1566" s="7"/>
      <c r="R1566" s="7"/>
      <c r="S1566" s="7"/>
      <c r="T1566" s="7"/>
      <c r="U1566" s="7"/>
      <c r="V1566" s="7"/>
      <c r="W1566" s="7"/>
    </row>
    <row r="1567" spans="2:23" x14ac:dyDescent="0.2">
      <c r="B1567" s="66">
        <f t="shared" si="24"/>
        <v>65</v>
      </c>
      <c r="C1567" t="str">
        <f>IF(E1548="","","Data9Label="&amp; IF(VLOOKUP(B1548,'INI DATA'!$C$3:$AD$100,23,FALSE)&lt;&gt;"","""" &amp; VLOOKUP(B1548,'INI DATA'!$C$3:$AD$100,23,FALSE)&amp;"""",""))</f>
        <v/>
      </c>
      <c r="D1567" s="65"/>
      <c r="E1567" s="64"/>
      <c r="F1567" s="7"/>
      <c r="G1567" s="7"/>
      <c r="H1567" s="7"/>
      <c r="I1567" s="6"/>
      <c r="J1567" s="7"/>
      <c r="K1567" s="7"/>
      <c r="L1567" s="7"/>
      <c r="M1567" s="7"/>
      <c r="N1567" s="7"/>
      <c r="O1567" s="7"/>
      <c r="P1567" s="7"/>
      <c r="Q1567" s="7"/>
      <c r="R1567" s="7"/>
      <c r="S1567" s="7"/>
      <c r="T1567" s="7"/>
      <c r="U1567" s="7"/>
      <c r="V1567" s="7"/>
      <c r="W1567" s="7"/>
    </row>
    <row r="1568" spans="2:23" x14ac:dyDescent="0.2">
      <c r="B1568" s="66">
        <f t="shared" si="24"/>
        <v>65</v>
      </c>
      <c r="C1568" t="str">
        <f>IF(E1548="","","Data10=" &amp; IF(VLOOKUP(B1550,'INI DATA'!$C$3:$AD$100,24,FALSE)="","",VLOOKUP(B1550,'INI DATA'!$C$3:$AD$100,24,FALSE)))</f>
        <v/>
      </c>
      <c r="D1568" s="65"/>
      <c r="E1568" s="64"/>
      <c r="F1568" s="7"/>
      <c r="G1568" s="7"/>
      <c r="H1568" s="7"/>
      <c r="I1568" s="6"/>
      <c r="J1568" s="7"/>
      <c r="K1568" s="7"/>
      <c r="L1568" s="7"/>
      <c r="M1568" s="7"/>
      <c r="N1568" s="7"/>
      <c r="O1568" s="7"/>
      <c r="P1568" s="7"/>
      <c r="Q1568" s="7"/>
      <c r="R1568" s="7"/>
      <c r="S1568" s="7"/>
      <c r="T1568" s="7"/>
      <c r="U1568" s="7"/>
      <c r="V1568" s="7"/>
      <c r="W1568" s="7"/>
    </row>
    <row r="1569" spans="2:23" x14ac:dyDescent="0.2">
      <c r="B1569" s="66">
        <f t="shared" si="24"/>
        <v>65</v>
      </c>
      <c r="C1569" t="str">
        <f>IF(E1548="","","Data10Label="&amp; IF(VLOOKUP(B1548,'INI DATA'!$C$3:$AD$100,25,FALSE)&lt;&gt;"","""" &amp; VLOOKUP(B1548,'INI DATA'!$C$3:$AD$100,25,FALSE)&amp;"""",""))</f>
        <v/>
      </c>
      <c r="D1569" s="65"/>
      <c r="E1569" s="64"/>
      <c r="F1569" s="7"/>
      <c r="G1569" s="7"/>
      <c r="H1569" s="7"/>
      <c r="I1569" s="6"/>
      <c r="J1569" s="7"/>
      <c r="K1569" s="7"/>
      <c r="L1569" s="7"/>
      <c r="M1569" s="7"/>
      <c r="N1569" s="7"/>
      <c r="O1569" s="7"/>
      <c r="P1569" s="7"/>
      <c r="Q1569" s="7"/>
      <c r="R1569" s="7"/>
      <c r="S1569" s="7"/>
      <c r="T1569" s="7"/>
      <c r="U1569" s="7"/>
      <c r="V1569" s="7"/>
      <c r="W1569" s="7"/>
    </row>
    <row r="1570" spans="2:23" x14ac:dyDescent="0.2">
      <c r="B1570" s="66">
        <f t="shared" si="24"/>
        <v>65</v>
      </c>
      <c r="C1570" t="str">
        <f>IF(E1548="","","Timer=" &amp; IF(VLOOKUP(B1548,'INI DATA'!$C$3:$AF$100,4,FALSE)="","",VLOOKUP(B1548,'INI DATA'!$C$3:$AF$100,4,FALSE)))</f>
        <v/>
      </c>
      <c r="D1570" s="65"/>
      <c r="E1570" s="64"/>
      <c r="F1570" s="7"/>
      <c r="G1570" s="7"/>
      <c r="H1570" s="7"/>
      <c r="I1570" s="6"/>
      <c r="J1570" s="7"/>
      <c r="K1570" s="7"/>
      <c r="L1570" s="7"/>
      <c r="M1570" s="7"/>
      <c r="N1570" s="7"/>
      <c r="O1570" s="7"/>
      <c r="P1570" s="7"/>
      <c r="Q1570" s="7"/>
      <c r="R1570" s="7"/>
      <c r="S1570" s="7"/>
      <c r="T1570" s="7"/>
      <c r="U1570" s="7"/>
      <c r="V1570" s="7"/>
      <c r="W1570" s="7"/>
    </row>
    <row r="1571" spans="2:23" x14ac:dyDescent="0.2">
      <c r="B1571" s="66">
        <f t="shared" si="24"/>
        <v>65</v>
      </c>
      <c r="C1571" t="str">
        <f>IF(E1548="","","PurgeDays=" &amp; IF(VLOOKUP(B1548,'INI DATA'!$C$3:$AD$100,7,FALSE)&lt;&gt;"",VLOOKUP(B1548,'INI DATA'!$C$3:$AD$100,26,FALSE),""))</f>
        <v/>
      </c>
      <c r="D1571" s="65"/>
      <c r="E1571" s="64"/>
      <c r="F1571" s="7"/>
      <c r="G1571" s="7"/>
      <c r="H1571" s="7"/>
      <c r="I1571" s="6"/>
      <c r="J1571" s="7"/>
      <c r="K1571" s="7"/>
      <c r="L1571" s="7"/>
      <c r="M1571" s="7"/>
      <c r="N1571" s="7"/>
      <c r="O1571" s="7"/>
      <c r="P1571" s="7"/>
      <c r="Q1571" s="7"/>
      <c r="R1571" s="7"/>
      <c r="S1571" s="7"/>
      <c r="T1571" s="7"/>
      <c r="U1571" s="7"/>
      <c r="V1571" s="7"/>
      <c r="W1571" s="7"/>
    </row>
    <row r="1572" spans="2:23" x14ac:dyDescent="0.2">
      <c r="B1572" s="66">
        <f t="shared" si="24"/>
        <v>66</v>
      </c>
      <c r="C1572" t="str">
        <f>IF(E1572="","","[DBTable" &amp; VLOOKUP(B1572,'INI DATA'!$C$3:$AF$99,1,FALSE) &amp; "]")</f>
        <v/>
      </c>
      <c r="D1572" s="65"/>
      <c r="E1572" s="64" t="str">
        <f>IF(VLOOKUP(B1572,'INI DATA'!$C$3:$AD$100,5,FALSE)="","","used")</f>
        <v/>
      </c>
      <c r="F1572" s="7"/>
      <c r="G1572" s="7"/>
      <c r="H1572" s="7"/>
      <c r="I1572" s="6"/>
      <c r="J1572" s="7"/>
      <c r="K1572" s="7"/>
      <c r="L1572" s="7"/>
      <c r="M1572" s="7"/>
      <c r="N1572" s="7"/>
      <c r="O1572" s="7"/>
      <c r="P1572" s="7"/>
      <c r="Q1572" s="7"/>
      <c r="R1572" s="7"/>
      <c r="S1572" s="7"/>
      <c r="T1572" s="7"/>
      <c r="U1572" s="7"/>
      <c r="V1572" s="7"/>
      <c r="W1572" s="7"/>
    </row>
    <row r="1573" spans="2:23" x14ac:dyDescent="0.2">
      <c r="B1573" s="66">
        <f t="shared" si="24"/>
        <v>66</v>
      </c>
      <c r="C1573" t="str">
        <f>IF(E1572="","","Name=" &amp; IF(VLOOKUP(B1572,'INI DATA'!$C$3:$AD$100,5,FALSE)="","",VLOOKUP(B1572,'INI DATA'!$C$3:$AD$100,2,FALSE)&amp;"-"&amp;VLOOKUP(B1572,'INI DATA'!$C$3:$AD$100,5,FALSE)))</f>
        <v/>
      </c>
      <c r="D1573" s="65"/>
      <c r="E1573" s="64"/>
      <c r="F1573" s="7"/>
      <c r="G1573" s="7"/>
      <c r="H1573" s="7"/>
      <c r="I1573" s="6"/>
      <c r="J1573" s="7"/>
      <c r="K1573" s="7"/>
      <c r="L1573" s="7"/>
      <c r="M1573" s="7"/>
      <c r="N1573" s="7"/>
      <c r="O1573" s="7"/>
      <c r="P1573" s="7"/>
      <c r="Q1573" s="7"/>
      <c r="R1573" s="7"/>
      <c r="S1573" s="7"/>
      <c r="T1573" s="7"/>
      <c r="U1573" s="7"/>
      <c r="V1573" s="7"/>
      <c r="W1573" s="7"/>
    </row>
    <row r="1574" spans="2:23" x14ac:dyDescent="0.2">
      <c r="B1574" s="66">
        <f t="shared" si="24"/>
        <v>66</v>
      </c>
      <c r="C1574" t="str">
        <f>IF(E1572="","","Data1=" &amp; IF(VLOOKUP(B1572,'INI DATA'!$C$3:$AD$100,6,FALSE)="",0,VLOOKUP(B1572,'INI DATA'!$C$3:$AD$100,6,FALSE)))</f>
        <v/>
      </c>
      <c r="D1574" s="65"/>
      <c r="E1574" s="64"/>
      <c r="F1574" s="7"/>
      <c r="G1574" s="7"/>
      <c r="H1574" s="7"/>
      <c r="I1574" s="6"/>
      <c r="J1574" s="7"/>
      <c r="K1574" s="7"/>
      <c r="L1574" s="7"/>
      <c r="M1574" s="7"/>
      <c r="N1574" s="7"/>
      <c r="O1574" s="7"/>
      <c r="P1574" s="7"/>
      <c r="Q1574" s="7"/>
      <c r="R1574" s="7"/>
      <c r="S1574" s="7"/>
      <c r="T1574" s="7"/>
      <c r="U1574" s="7"/>
      <c r="V1574" s="7"/>
      <c r="W1574" s="7"/>
    </row>
    <row r="1575" spans="2:23" x14ac:dyDescent="0.2">
      <c r="B1575" s="66">
        <f t="shared" si="24"/>
        <v>66</v>
      </c>
      <c r="C1575" t="str">
        <f>IF(E1572="","","Data1Label="&amp; IF(VLOOKUP(B1572,'INI DATA'!$C$3:$AD$100,7,FALSE)&lt;&gt;"","""" &amp; VLOOKUP(B1572,'INI DATA'!$C$3:$AD$100,7,FALSE)&amp;"""",""))</f>
        <v/>
      </c>
      <c r="D1575" s="65"/>
      <c r="E1575" s="64"/>
      <c r="F1575" s="7"/>
      <c r="G1575" s="7"/>
      <c r="H1575" s="7"/>
      <c r="I1575" s="6"/>
      <c r="J1575" s="7"/>
      <c r="K1575" s="7"/>
      <c r="L1575" s="7"/>
      <c r="M1575" s="7"/>
      <c r="N1575" s="7"/>
      <c r="O1575" s="7"/>
      <c r="P1575" s="7"/>
      <c r="Q1575" s="7"/>
      <c r="R1575" s="7"/>
      <c r="S1575" s="7"/>
      <c r="T1575" s="7"/>
      <c r="U1575" s="7"/>
      <c r="V1575" s="7"/>
      <c r="W1575" s="7"/>
    </row>
    <row r="1576" spans="2:23" x14ac:dyDescent="0.2">
      <c r="B1576" s="66">
        <f t="shared" si="24"/>
        <v>66</v>
      </c>
      <c r="C1576" t="str">
        <f>IF(E1572="","","Data2=" &amp; IF(VLOOKUP(B1572,'INI DATA'!$C$3:$AD$100,8,FALSE)="","",VLOOKUP(B1572,'INI DATA'!$C$3:$AD$100,8,FALSE)))</f>
        <v/>
      </c>
      <c r="D1576" s="65"/>
      <c r="E1576" s="64"/>
      <c r="F1576" s="7"/>
      <c r="G1576" s="7"/>
      <c r="H1576" s="7"/>
      <c r="I1576" s="6"/>
      <c r="J1576" s="7"/>
      <c r="K1576" s="7"/>
      <c r="L1576" s="7"/>
      <c r="M1576" s="7"/>
      <c r="N1576" s="7"/>
      <c r="O1576" s="7"/>
      <c r="P1576" s="7"/>
      <c r="Q1576" s="7"/>
      <c r="R1576" s="7"/>
      <c r="S1576" s="7"/>
      <c r="T1576" s="7"/>
      <c r="U1576" s="7"/>
      <c r="V1576" s="7"/>
      <c r="W1576" s="7"/>
    </row>
    <row r="1577" spans="2:23" x14ac:dyDescent="0.2">
      <c r="B1577" s="66">
        <f t="shared" si="24"/>
        <v>66</v>
      </c>
      <c r="C1577" t="str">
        <f>IF(E1572="","","Data2Label="&amp; IF(VLOOKUP(B1572,'INI DATA'!$C$3:$AD$100,9,FALSE)&lt;&gt;"","""" &amp; VLOOKUP(B1572,'INI DATA'!$C$3:$AD$100,9,FALSE)&amp;"""",""))</f>
        <v/>
      </c>
      <c r="D1577" s="65"/>
      <c r="E1577" s="64"/>
      <c r="F1577" s="7"/>
      <c r="G1577" s="7"/>
      <c r="H1577" s="7"/>
      <c r="I1577" s="6"/>
      <c r="J1577" s="7"/>
      <c r="K1577" s="7"/>
      <c r="L1577" s="7"/>
      <c r="M1577" s="7"/>
      <c r="N1577" s="7"/>
      <c r="O1577" s="7"/>
      <c r="P1577" s="7"/>
      <c r="Q1577" s="7"/>
      <c r="R1577" s="7"/>
      <c r="S1577" s="7"/>
      <c r="T1577" s="7"/>
      <c r="U1577" s="7"/>
      <c r="V1577" s="7"/>
      <c r="W1577" s="7"/>
    </row>
    <row r="1578" spans="2:23" x14ac:dyDescent="0.2">
      <c r="B1578" s="66">
        <f t="shared" si="24"/>
        <v>66</v>
      </c>
      <c r="C1578" t="str">
        <f>IF(E1572="","","Data3=" &amp; IF(VLOOKUP(B1572,'INI DATA'!$C$3:$AD$100,10,FALSE)="","",VLOOKUP(B1572,'INI DATA'!$C$3:$AD$100,10,FALSE)))</f>
        <v/>
      </c>
      <c r="D1578" s="65"/>
      <c r="E1578" s="64"/>
      <c r="F1578" s="7"/>
      <c r="G1578" s="7"/>
      <c r="H1578" s="7"/>
      <c r="I1578" s="6"/>
      <c r="J1578" s="7"/>
      <c r="K1578" s="7"/>
      <c r="L1578" s="7"/>
      <c r="M1578" s="7"/>
      <c r="N1578" s="7"/>
      <c r="O1578" s="7"/>
      <c r="P1578" s="7"/>
      <c r="Q1578" s="7"/>
      <c r="R1578" s="7"/>
      <c r="S1578" s="7"/>
      <c r="T1578" s="7"/>
      <c r="U1578" s="7"/>
      <c r="V1578" s="7"/>
      <c r="W1578" s="7"/>
    </row>
    <row r="1579" spans="2:23" x14ac:dyDescent="0.2">
      <c r="B1579" s="66">
        <f t="shared" si="24"/>
        <v>66</v>
      </c>
      <c r="C1579" t="str">
        <f>IF(E1572="","","Data3Label="&amp; IF(VLOOKUP(B1572,'INI DATA'!$C$3:$AD$100,11,FALSE)&lt;&gt;"","""" &amp; VLOOKUP(B1572,'INI DATA'!$C$3:$AD$100,11,FALSE)&amp;"""",""))</f>
        <v/>
      </c>
      <c r="D1579" s="65"/>
      <c r="E1579" s="64"/>
      <c r="F1579" s="7"/>
      <c r="G1579" s="7"/>
      <c r="H1579" s="7"/>
      <c r="I1579" s="6"/>
      <c r="J1579" s="7"/>
      <c r="K1579" s="7"/>
      <c r="L1579" s="7"/>
      <c r="M1579" s="7"/>
      <c r="N1579" s="7"/>
      <c r="O1579" s="7"/>
      <c r="P1579" s="7"/>
      <c r="Q1579" s="7"/>
      <c r="R1579" s="7"/>
      <c r="S1579" s="7"/>
      <c r="T1579" s="7"/>
      <c r="U1579" s="7"/>
      <c r="V1579" s="7"/>
      <c r="W1579" s="7"/>
    </row>
    <row r="1580" spans="2:23" x14ac:dyDescent="0.2">
      <c r="B1580" s="66">
        <f t="shared" si="24"/>
        <v>66</v>
      </c>
      <c r="C1580" t="str">
        <f>IF(E1572="","","Data4=" &amp; IF(VLOOKUP(B1572,'INI DATA'!$C$3:$AD$100,12,FALSE)="","",VLOOKUP(B1572,'INI DATA'!$C$3:$AD$100,12,FALSE)))</f>
        <v/>
      </c>
      <c r="D1580" s="65"/>
      <c r="E1580" s="64"/>
      <c r="F1580" s="7"/>
      <c r="G1580" s="7"/>
      <c r="H1580" s="7"/>
      <c r="I1580" s="6"/>
      <c r="J1580" s="7"/>
      <c r="K1580" s="7"/>
      <c r="L1580" s="7"/>
      <c r="M1580" s="7"/>
      <c r="N1580" s="7"/>
      <c r="O1580" s="7"/>
      <c r="P1580" s="7"/>
      <c r="Q1580" s="7"/>
      <c r="R1580" s="7"/>
      <c r="S1580" s="7"/>
      <c r="T1580" s="7"/>
      <c r="U1580" s="7"/>
      <c r="V1580" s="7"/>
      <c r="W1580" s="7"/>
    </row>
    <row r="1581" spans="2:23" x14ac:dyDescent="0.2">
      <c r="B1581" s="66">
        <f t="shared" si="24"/>
        <v>66</v>
      </c>
      <c r="C1581" t="str">
        <f>IF(E1572="","","Data4Label="&amp; IF(VLOOKUP(B1572,'INI DATA'!$C$3:$AD$100,13,FALSE)&lt;&gt;"","""" &amp; VLOOKUP(B1572,'INI DATA'!$C$3:$AD$100,13,FALSE)&amp;"""",""))</f>
        <v/>
      </c>
      <c r="D1581" s="65"/>
      <c r="E1581" s="64"/>
      <c r="F1581" s="7"/>
      <c r="G1581" s="7"/>
      <c r="H1581" s="7"/>
      <c r="I1581" s="6"/>
      <c r="J1581" s="7"/>
      <c r="K1581" s="7"/>
      <c r="L1581" s="7"/>
      <c r="M1581" s="7"/>
      <c r="N1581" s="7"/>
      <c r="O1581" s="7"/>
      <c r="P1581" s="7"/>
      <c r="Q1581" s="7"/>
      <c r="R1581" s="7"/>
      <c r="S1581" s="7"/>
      <c r="T1581" s="7"/>
      <c r="U1581" s="7"/>
      <c r="V1581" s="7"/>
      <c r="W1581" s="7"/>
    </row>
    <row r="1582" spans="2:23" x14ac:dyDescent="0.2">
      <c r="B1582" s="66">
        <f t="shared" si="24"/>
        <v>66</v>
      </c>
      <c r="C1582" t="str">
        <f>IF(E1572="","","Data5=" &amp; IF(VLOOKUP(B1572,'INI DATA'!$C$3:$AD$100,14,FALSE)="","",VLOOKUP(B1572,'INI DATA'!$C$3:$AD$100,14,FALSE)))</f>
        <v/>
      </c>
      <c r="D1582" s="65"/>
      <c r="E1582" s="64"/>
      <c r="F1582" s="7"/>
      <c r="G1582" s="7"/>
      <c r="H1582" s="7"/>
      <c r="I1582" s="6"/>
      <c r="J1582" s="7"/>
      <c r="K1582" s="7"/>
      <c r="L1582" s="7"/>
      <c r="M1582" s="7"/>
      <c r="N1582" s="7"/>
      <c r="O1582" s="7"/>
      <c r="P1582" s="7"/>
      <c r="Q1582" s="7"/>
      <c r="R1582" s="7"/>
      <c r="S1582" s="7"/>
      <c r="T1582" s="7"/>
      <c r="U1582" s="7"/>
      <c r="V1582" s="7"/>
      <c r="W1582" s="7"/>
    </row>
    <row r="1583" spans="2:23" x14ac:dyDescent="0.2">
      <c r="B1583" s="66">
        <f t="shared" si="24"/>
        <v>66</v>
      </c>
      <c r="C1583" t="str">
        <f>IF(E1572="","","Data5Label="&amp; IF(VLOOKUP(B1572,'INI DATA'!$C$3:$AD$100,15,FALSE)&lt;&gt;"","""" &amp; VLOOKUP(B1572,'INI DATA'!$C$3:$AD$100,15,FALSE)&amp;"""",""))</f>
        <v/>
      </c>
      <c r="D1583" s="65"/>
      <c r="E1583" s="64"/>
      <c r="F1583" s="7"/>
      <c r="G1583" s="7"/>
      <c r="H1583" s="7"/>
      <c r="I1583" s="6"/>
      <c r="J1583" s="7"/>
      <c r="K1583" s="7"/>
      <c r="L1583" s="7"/>
      <c r="M1583" s="7"/>
      <c r="N1583" s="7"/>
      <c r="O1583" s="7"/>
      <c r="P1583" s="7"/>
      <c r="Q1583" s="7"/>
      <c r="R1583" s="7"/>
      <c r="S1583" s="7"/>
      <c r="T1583" s="7"/>
      <c r="U1583" s="7"/>
      <c r="V1583" s="7"/>
      <c r="W1583" s="7"/>
    </row>
    <row r="1584" spans="2:23" x14ac:dyDescent="0.2">
      <c r="B1584" s="66">
        <f t="shared" si="24"/>
        <v>66</v>
      </c>
      <c r="C1584" t="str">
        <f>IF(E1572="","","Data6=" &amp; IF(VLOOKUP(B1572,'INI DATA'!$C$3:$AD$100,16,FALSE)="","",VLOOKUP(B1572,'INI DATA'!$C$3:$AD$100,16,FALSE)))</f>
        <v/>
      </c>
      <c r="D1584" s="65"/>
      <c r="E1584" s="64"/>
      <c r="F1584" s="7"/>
      <c r="G1584" s="7"/>
      <c r="H1584" s="7"/>
      <c r="I1584" s="6"/>
      <c r="J1584" s="7"/>
      <c r="K1584" s="7"/>
      <c r="L1584" s="7"/>
      <c r="M1584" s="7"/>
      <c r="N1584" s="7"/>
      <c r="O1584" s="7"/>
      <c r="P1584" s="7"/>
      <c r="Q1584" s="7"/>
      <c r="R1584" s="7"/>
      <c r="S1584" s="7"/>
      <c r="T1584" s="7"/>
      <c r="U1584" s="7"/>
      <c r="V1584" s="7"/>
      <c r="W1584" s="7"/>
    </row>
    <row r="1585" spans="2:23" x14ac:dyDescent="0.2">
      <c r="B1585" s="66">
        <f t="shared" si="24"/>
        <v>66</v>
      </c>
      <c r="C1585" t="str">
        <f>IF(E1572="","","Data6Label="&amp; IF(VLOOKUP(B1572,'INI DATA'!$C$3:$AD$100,17,FALSE)&lt;&gt;"","""" &amp; VLOOKUP(B1572,'INI DATA'!$C$3:$AD$100,17,FALSE)&amp;"""",""))</f>
        <v/>
      </c>
      <c r="D1585" s="65"/>
      <c r="E1585" s="64"/>
      <c r="F1585" s="7"/>
      <c r="G1585" s="7"/>
      <c r="H1585" s="7"/>
      <c r="I1585" s="6"/>
      <c r="J1585" s="7"/>
      <c r="K1585" s="7"/>
      <c r="L1585" s="7"/>
      <c r="M1585" s="7"/>
      <c r="N1585" s="7"/>
      <c r="O1585" s="7"/>
      <c r="P1585" s="7"/>
      <c r="Q1585" s="7"/>
      <c r="R1585" s="7"/>
      <c r="S1585" s="7"/>
      <c r="T1585" s="7"/>
      <c r="U1585" s="7"/>
      <c r="V1585" s="7"/>
      <c r="W1585" s="7"/>
    </row>
    <row r="1586" spans="2:23" x14ac:dyDescent="0.2">
      <c r="B1586" s="66">
        <f t="shared" si="24"/>
        <v>66</v>
      </c>
      <c r="C1586" t="str">
        <f>IF(E1572="","","Data7=" &amp; IF(VLOOKUP(B1574,'INI DATA'!$C$3:$AD$100,18,FALSE)="","",VLOOKUP(B1574,'INI DATA'!$C$3:$AD$100,18,FALSE)))</f>
        <v/>
      </c>
      <c r="D1586" s="65"/>
      <c r="E1586" s="64"/>
      <c r="F1586" s="7"/>
      <c r="G1586" s="7"/>
      <c r="H1586" s="7"/>
      <c r="I1586" s="6"/>
      <c r="J1586" s="7"/>
      <c r="K1586" s="7"/>
      <c r="L1586" s="7"/>
      <c r="M1586" s="7"/>
      <c r="N1586" s="7"/>
      <c r="O1586" s="7"/>
      <c r="P1586" s="7"/>
      <c r="Q1586" s="7"/>
      <c r="R1586" s="7"/>
      <c r="S1586" s="7"/>
      <c r="T1586" s="7"/>
      <c r="U1586" s="7"/>
      <c r="V1586" s="7"/>
      <c r="W1586" s="7"/>
    </row>
    <row r="1587" spans="2:23" x14ac:dyDescent="0.2">
      <c r="B1587" s="66">
        <f t="shared" ref="B1587:B1650" si="25">IF((ROW()/24)&lt;&gt;ROUND(ROW()/24,0),ROUND(ROW()/24,0),ROW()/24)</f>
        <v>66</v>
      </c>
      <c r="C1587" t="str">
        <f>IF(E1572="","","Data7Label="&amp; IF(VLOOKUP(B1572,'INI DATA'!$C$3:$AD$100,19,FALSE)&lt;&gt;"","""" &amp; VLOOKUP(B1572,'INI DATA'!$C$3:$AD$100,19,FALSE)&amp;"""",""))</f>
        <v/>
      </c>
      <c r="D1587" s="65"/>
      <c r="E1587" s="64"/>
      <c r="F1587" s="7"/>
      <c r="G1587" s="7"/>
      <c r="H1587" s="7"/>
      <c r="I1587" s="6"/>
      <c r="J1587" s="7"/>
      <c r="K1587" s="7"/>
      <c r="L1587" s="7"/>
      <c r="M1587" s="7"/>
      <c r="N1587" s="7"/>
      <c r="O1587" s="7"/>
      <c r="P1587" s="7"/>
      <c r="Q1587" s="7"/>
      <c r="R1587" s="7"/>
      <c r="S1587" s="7"/>
      <c r="T1587" s="7"/>
      <c r="U1587" s="7"/>
      <c r="V1587" s="7"/>
      <c r="W1587" s="7"/>
    </row>
    <row r="1588" spans="2:23" x14ac:dyDescent="0.2">
      <c r="B1588" s="66">
        <f t="shared" si="25"/>
        <v>66</v>
      </c>
      <c r="C1588" t="str">
        <f>IF(E1572="","","Data8=" &amp; IF(VLOOKUP(B1574,'INI DATA'!$C$3:$AD$100,20,FALSE)="","",VLOOKUP(B1574,'INI DATA'!$C$3:$AD$100,20,FALSE)))</f>
        <v/>
      </c>
      <c r="D1588" s="65"/>
      <c r="E1588" s="64"/>
      <c r="F1588" s="7"/>
      <c r="G1588" s="7"/>
      <c r="H1588" s="7"/>
      <c r="I1588" s="6"/>
      <c r="J1588" s="7"/>
      <c r="K1588" s="7"/>
      <c r="L1588" s="7"/>
      <c r="M1588" s="7"/>
      <c r="N1588" s="7"/>
      <c r="O1588" s="7"/>
      <c r="P1588" s="7"/>
      <c r="Q1588" s="7"/>
      <c r="R1588" s="7"/>
      <c r="S1588" s="7"/>
      <c r="T1588" s="7"/>
      <c r="U1588" s="7"/>
      <c r="V1588" s="7"/>
      <c r="W1588" s="7"/>
    </row>
    <row r="1589" spans="2:23" x14ac:dyDescent="0.2">
      <c r="B1589" s="66">
        <f t="shared" si="25"/>
        <v>66</v>
      </c>
      <c r="C1589" t="str">
        <f>IF(E1572="","","Data8Label="&amp; IF(VLOOKUP(B1572,'INI DATA'!$C$3:$AD$100,21,FALSE)&lt;&gt;"","""" &amp; VLOOKUP(B1572,'INI DATA'!$C$3:$AD$100,21,FALSE)&amp;"""",""))</f>
        <v/>
      </c>
      <c r="D1589" s="65"/>
      <c r="E1589" s="64"/>
      <c r="F1589" s="7"/>
      <c r="G1589" s="7"/>
      <c r="H1589" s="7"/>
      <c r="I1589" s="6"/>
      <c r="J1589" s="7"/>
      <c r="K1589" s="7"/>
      <c r="L1589" s="7"/>
      <c r="M1589" s="7"/>
      <c r="N1589" s="7"/>
      <c r="O1589" s="7"/>
      <c r="P1589" s="7"/>
      <c r="Q1589" s="7"/>
      <c r="R1589" s="7"/>
      <c r="S1589" s="7"/>
      <c r="T1589" s="7"/>
      <c r="U1589" s="7"/>
      <c r="V1589" s="7"/>
      <c r="W1589" s="7"/>
    </row>
    <row r="1590" spans="2:23" x14ac:dyDescent="0.2">
      <c r="B1590" s="66">
        <f t="shared" si="25"/>
        <v>66</v>
      </c>
      <c r="C1590" t="str">
        <f>IF(E1572="","","Data9=" &amp; IF(VLOOKUP(B1574,'INI DATA'!$C$3:$AD$100,22,FALSE)="","",VLOOKUP(B1574,'INI DATA'!$C$3:$AD$100,22,FALSE)))</f>
        <v/>
      </c>
      <c r="D1590" s="65"/>
      <c r="E1590" s="64"/>
      <c r="F1590" s="7"/>
      <c r="G1590" s="7"/>
      <c r="H1590" s="7"/>
      <c r="I1590" s="6"/>
      <c r="J1590" s="7"/>
      <c r="K1590" s="7"/>
      <c r="L1590" s="7"/>
      <c r="M1590" s="7"/>
      <c r="N1590" s="7"/>
      <c r="O1590" s="7"/>
      <c r="P1590" s="7"/>
      <c r="Q1590" s="7"/>
      <c r="R1590" s="7"/>
      <c r="S1590" s="7"/>
      <c r="T1590" s="7"/>
      <c r="U1590" s="7"/>
      <c r="V1590" s="7"/>
      <c r="W1590" s="7"/>
    </row>
    <row r="1591" spans="2:23" x14ac:dyDescent="0.2">
      <c r="B1591" s="66">
        <f t="shared" si="25"/>
        <v>66</v>
      </c>
      <c r="C1591" t="str">
        <f>IF(E1572="","","Data9Label="&amp; IF(VLOOKUP(B1572,'INI DATA'!$C$3:$AD$100,23,FALSE)&lt;&gt;"","""" &amp; VLOOKUP(B1572,'INI DATA'!$C$3:$AD$100,23,FALSE)&amp;"""",""))</f>
        <v/>
      </c>
      <c r="D1591" s="65"/>
      <c r="E1591" s="64"/>
      <c r="F1591" s="7"/>
      <c r="G1591" s="7"/>
      <c r="H1591" s="7"/>
      <c r="I1591" s="6"/>
      <c r="J1591" s="7"/>
      <c r="K1591" s="7"/>
      <c r="L1591" s="7"/>
      <c r="M1591" s="7"/>
      <c r="N1591" s="7"/>
      <c r="O1591" s="7"/>
      <c r="P1591" s="7"/>
      <c r="Q1591" s="7"/>
      <c r="R1591" s="7"/>
      <c r="S1591" s="7"/>
      <c r="T1591" s="7"/>
      <c r="U1591" s="7"/>
      <c r="V1591" s="7"/>
      <c r="W1591" s="7"/>
    </row>
    <row r="1592" spans="2:23" x14ac:dyDescent="0.2">
      <c r="B1592" s="66">
        <f t="shared" si="25"/>
        <v>66</v>
      </c>
      <c r="C1592" t="str">
        <f>IF(E1572="","","Data10=" &amp; IF(VLOOKUP(B1574,'INI DATA'!$C$3:$AD$100,24,FALSE)="","",VLOOKUP(B1574,'INI DATA'!$C$3:$AD$100,24,FALSE)))</f>
        <v/>
      </c>
      <c r="D1592" s="65"/>
      <c r="E1592" s="64"/>
      <c r="F1592" s="7"/>
      <c r="G1592" s="7"/>
      <c r="H1592" s="7"/>
      <c r="I1592" s="6"/>
      <c r="J1592" s="7"/>
      <c r="K1592" s="7"/>
      <c r="L1592" s="7"/>
      <c r="M1592" s="7"/>
      <c r="N1592" s="7"/>
      <c r="O1592" s="7"/>
      <c r="P1592" s="7"/>
      <c r="Q1592" s="7"/>
      <c r="R1592" s="7"/>
      <c r="S1592" s="7"/>
      <c r="T1592" s="7"/>
      <c r="U1592" s="7"/>
      <c r="V1592" s="7"/>
      <c r="W1592" s="7"/>
    </row>
    <row r="1593" spans="2:23" x14ac:dyDescent="0.2">
      <c r="B1593" s="66">
        <f t="shared" si="25"/>
        <v>66</v>
      </c>
      <c r="C1593" t="str">
        <f>IF(E1572="","","Data10Label="&amp; IF(VLOOKUP(B1572,'INI DATA'!$C$3:$AD$100,25,FALSE)&lt;&gt;"","""" &amp; VLOOKUP(B1572,'INI DATA'!$C$3:$AD$100,25,FALSE)&amp;"""",""))</f>
        <v/>
      </c>
      <c r="D1593" s="65"/>
      <c r="E1593" s="64"/>
      <c r="F1593" s="7"/>
      <c r="G1593" s="7"/>
      <c r="H1593" s="7"/>
      <c r="I1593" s="6"/>
      <c r="J1593" s="7"/>
      <c r="K1593" s="7"/>
      <c r="L1593" s="7"/>
      <c r="M1593" s="7"/>
      <c r="N1593" s="7"/>
      <c r="O1593" s="7"/>
      <c r="P1593" s="7"/>
      <c r="Q1593" s="7"/>
      <c r="R1593" s="7"/>
      <c r="S1593" s="7"/>
      <c r="T1593" s="7"/>
      <c r="U1593" s="7"/>
      <c r="V1593" s="7"/>
      <c r="W1593" s="7"/>
    </row>
    <row r="1594" spans="2:23" x14ac:dyDescent="0.2">
      <c r="B1594" s="66">
        <f t="shared" si="25"/>
        <v>66</v>
      </c>
      <c r="C1594" t="str">
        <f>IF(E1572="","","Timer=" &amp; IF(VLOOKUP(B1572,'INI DATA'!$C$3:$AF$100,4,FALSE)="","",VLOOKUP(B1572,'INI DATA'!$C$3:$AF$100,4,FALSE)))</f>
        <v/>
      </c>
      <c r="D1594" s="65"/>
      <c r="E1594" s="64"/>
      <c r="F1594" s="7"/>
      <c r="G1594" s="7"/>
      <c r="H1594" s="7"/>
      <c r="I1594" s="6"/>
      <c r="J1594" s="7"/>
      <c r="K1594" s="7"/>
      <c r="L1594" s="7"/>
      <c r="M1594" s="7"/>
      <c r="N1594" s="7"/>
      <c r="O1594" s="7"/>
      <c r="P1594" s="7"/>
      <c r="Q1594" s="7"/>
      <c r="R1594" s="7"/>
      <c r="S1594" s="7"/>
      <c r="T1594" s="7"/>
      <c r="U1594" s="7"/>
      <c r="V1594" s="7"/>
      <c r="W1594" s="7"/>
    </row>
    <row r="1595" spans="2:23" x14ac:dyDescent="0.2">
      <c r="B1595" s="66">
        <f t="shared" si="25"/>
        <v>66</v>
      </c>
      <c r="C1595" t="str">
        <f>IF(E1572="","","PurgeDays=" &amp; IF(VLOOKUP(B1572,'INI DATA'!$C$3:$AD$100,7,FALSE)&lt;&gt;"",VLOOKUP(B1572,'INI DATA'!$C$3:$AD$100,26,FALSE),""))</f>
        <v/>
      </c>
      <c r="D1595" s="65"/>
      <c r="E1595" s="64"/>
      <c r="F1595" s="7"/>
      <c r="G1595" s="7"/>
      <c r="H1595" s="7"/>
      <c r="I1595" s="6"/>
      <c r="J1595" s="7"/>
      <c r="K1595" s="7"/>
      <c r="L1595" s="7"/>
      <c r="M1595" s="7"/>
      <c r="N1595" s="7"/>
      <c r="O1595" s="7"/>
      <c r="P1595" s="7"/>
      <c r="Q1595" s="7"/>
      <c r="R1595" s="7"/>
      <c r="S1595" s="7"/>
      <c r="T1595" s="7"/>
      <c r="U1595" s="7"/>
      <c r="V1595" s="7"/>
      <c r="W1595" s="7"/>
    </row>
    <row r="1596" spans="2:23" x14ac:dyDescent="0.2">
      <c r="B1596" s="66">
        <f t="shared" si="25"/>
        <v>67</v>
      </c>
      <c r="C1596" t="str">
        <f>IF(E1596="","","[DBTable" &amp; VLOOKUP(B1596,'INI DATA'!$C$3:$AF$99,1,FALSE) &amp; "]")</f>
        <v/>
      </c>
      <c r="D1596" s="65"/>
      <c r="E1596" s="64" t="str">
        <f>IF(VLOOKUP(B1596,'INI DATA'!$C$3:$AD$100,5,FALSE)="","","used")</f>
        <v/>
      </c>
      <c r="F1596" s="7"/>
      <c r="G1596" s="7"/>
      <c r="H1596" s="7"/>
      <c r="I1596" s="6"/>
      <c r="J1596" s="7"/>
      <c r="K1596" s="7"/>
      <c r="L1596" s="7"/>
      <c r="M1596" s="7"/>
      <c r="N1596" s="7"/>
      <c r="O1596" s="7"/>
      <c r="P1596" s="7"/>
      <c r="Q1596" s="7"/>
      <c r="R1596" s="7"/>
      <c r="S1596" s="7"/>
      <c r="T1596" s="7"/>
      <c r="U1596" s="7"/>
      <c r="V1596" s="7"/>
      <c r="W1596" s="7"/>
    </row>
    <row r="1597" spans="2:23" x14ac:dyDescent="0.2">
      <c r="B1597" s="66">
        <f t="shared" si="25"/>
        <v>67</v>
      </c>
      <c r="C1597" t="str">
        <f>IF(E1596="","","Name=" &amp; IF(VLOOKUP(B1596,'INI DATA'!$C$3:$AD$100,5,FALSE)="","",VLOOKUP(B1596,'INI DATA'!$C$3:$AD$100,2,FALSE)&amp;"-"&amp;VLOOKUP(B1596,'INI DATA'!$C$3:$AD$100,5,FALSE)))</f>
        <v/>
      </c>
      <c r="D1597" s="65"/>
      <c r="E1597" s="64"/>
      <c r="F1597" s="7"/>
      <c r="G1597" s="7"/>
      <c r="H1597" s="7"/>
      <c r="I1597" s="6"/>
      <c r="J1597" s="7"/>
      <c r="K1597" s="7"/>
      <c r="L1597" s="7"/>
      <c r="M1597" s="7"/>
      <c r="N1597" s="7"/>
      <c r="O1597" s="7"/>
      <c r="P1597" s="7"/>
      <c r="Q1597" s="7"/>
      <c r="R1597" s="7"/>
      <c r="S1597" s="7"/>
      <c r="T1597" s="7"/>
      <c r="U1597" s="7"/>
      <c r="V1597" s="7"/>
      <c r="W1597" s="7"/>
    </row>
    <row r="1598" spans="2:23" x14ac:dyDescent="0.2">
      <c r="B1598" s="66">
        <f t="shared" si="25"/>
        <v>67</v>
      </c>
      <c r="C1598" t="str">
        <f>IF(E1596="","","Data1=" &amp; IF(VLOOKUP(B1596,'INI DATA'!$C$3:$AD$100,6,FALSE)="",0,VLOOKUP(B1596,'INI DATA'!$C$3:$AD$100,6,FALSE)))</f>
        <v/>
      </c>
      <c r="D1598" s="65"/>
      <c r="E1598" s="64"/>
      <c r="F1598" s="7"/>
      <c r="G1598" s="7"/>
      <c r="H1598" s="7"/>
      <c r="I1598" s="6"/>
      <c r="J1598" s="7"/>
      <c r="K1598" s="7"/>
      <c r="L1598" s="7"/>
      <c r="M1598" s="7"/>
      <c r="N1598" s="7"/>
      <c r="O1598" s="7"/>
      <c r="P1598" s="7"/>
      <c r="Q1598" s="7"/>
      <c r="R1598" s="7"/>
      <c r="S1598" s="7"/>
      <c r="T1598" s="7"/>
      <c r="U1598" s="7"/>
      <c r="V1598" s="7"/>
      <c r="W1598" s="7"/>
    </row>
    <row r="1599" spans="2:23" x14ac:dyDescent="0.2">
      <c r="B1599" s="66">
        <f t="shared" si="25"/>
        <v>67</v>
      </c>
      <c r="C1599" t="str">
        <f>IF(E1596="","","Data1Label="&amp; IF(VLOOKUP(B1596,'INI DATA'!$C$3:$AD$100,7,FALSE)&lt;&gt;"","""" &amp; VLOOKUP(B1596,'INI DATA'!$C$3:$AD$100,7,FALSE)&amp;"""",""))</f>
        <v/>
      </c>
      <c r="D1599" s="65"/>
      <c r="E1599" s="64"/>
      <c r="F1599" s="7"/>
      <c r="G1599" s="7"/>
      <c r="H1599" s="7"/>
      <c r="I1599" s="6"/>
      <c r="J1599" s="7"/>
      <c r="K1599" s="7"/>
      <c r="L1599" s="7"/>
      <c r="M1599" s="7"/>
      <c r="N1599" s="7"/>
      <c r="O1599" s="7"/>
      <c r="P1599" s="7"/>
      <c r="Q1599" s="7"/>
      <c r="R1599" s="7"/>
      <c r="S1599" s="7"/>
      <c r="T1599" s="7"/>
      <c r="U1599" s="7"/>
      <c r="V1599" s="7"/>
      <c r="W1599" s="7"/>
    </row>
    <row r="1600" spans="2:23" x14ac:dyDescent="0.2">
      <c r="B1600" s="66">
        <f t="shared" si="25"/>
        <v>67</v>
      </c>
      <c r="C1600" t="str">
        <f>IF(E1596="","","Data2=" &amp; IF(VLOOKUP(B1596,'INI DATA'!$C$3:$AD$100,8,FALSE)="","",VLOOKUP(B1596,'INI DATA'!$C$3:$AD$100,8,FALSE)))</f>
        <v/>
      </c>
      <c r="D1600" s="65"/>
      <c r="E1600" s="64"/>
      <c r="F1600" s="7"/>
      <c r="G1600" s="7"/>
      <c r="H1600" s="7"/>
      <c r="I1600" s="6"/>
      <c r="J1600" s="7"/>
      <c r="K1600" s="7"/>
      <c r="L1600" s="7"/>
      <c r="M1600" s="7"/>
      <c r="N1600" s="7"/>
      <c r="O1600" s="7"/>
      <c r="P1600" s="7"/>
      <c r="Q1600" s="7"/>
      <c r="R1600" s="7"/>
      <c r="S1600" s="7"/>
      <c r="T1600" s="7"/>
      <c r="U1600" s="7"/>
      <c r="V1600" s="7"/>
      <c r="W1600" s="7"/>
    </row>
    <row r="1601" spans="2:23" x14ac:dyDescent="0.2">
      <c r="B1601" s="66">
        <f t="shared" si="25"/>
        <v>67</v>
      </c>
      <c r="C1601" t="str">
        <f>IF(E1596="","","Data2Label="&amp; IF(VLOOKUP(B1596,'INI DATA'!$C$3:$AD$100,9,FALSE)&lt;&gt;"","""" &amp; VLOOKUP(B1596,'INI DATA'!$C$3:$AD$100,9,FALSE)&amp;"""",""))</f>
        <v/>
      </c>
      <c r="D1601" s="65"/>
      <c r="E1601" s="64"/>
      <c r="F1601" s="7"/>
      <c r="G1601" s="7"/>
      <c r="H1601" s="7"/>
      <c r="I1601" s="6"/>
      <c r="J1601" s="7"/>
      <c r="K1601" s="7"/>
      <c r="L1601" s="7"/>
      <c r="M1601" s="7"/>
      <c r="N1601" s="7"/>
      <c r="O1601" s="7"/>
      <c r="P1601" s="7"/>
      <c r="Q1601" s="7"/>
      <c r="R1601" s="7"/>
      <c r="S1601" s="7"/>
      <c r="T1601" s="7"/>
      <c r="U1601" s="7"/>
      <c r="V1601" s="7"/>
      <c r="W1601" s="7"/>
    </row>
    <row r="1602" spans="2:23" x14ac:dyDescent="0.2">
      <c r="B1602" s="66">
        <f t="shared" si="25"/>
        <v>67</v>
      </c>
      <c r="C1602" t="str">
        <f>IF(E1596="","","Data3=" &amp; IF(VLOOKUP(B1596,'INI DATA'!$C$3:$AD$100,10,FALSE)="","",VLOOKUP(B1596,'INI DATA'!$C$3:$AD$100,10,FALSE)))</f>
        <v/>
      </c>
      <c r="D1602" s="65"/>
      <c r="E1602" s="64"/>
      <c r="F1602" s="7"/>
      <c r="G1602" s="7"/>
      <c r="H1602" s="7"/>
      <c r="I1602" s="6"/>
      <c r="J1602" s="7"/>
      <c r="K1602" s="7"/>
      <c r="L1602" s="7"/>
      <c r="M1602" s="7"/>
      <c r="N1602" s="7"/>
      <c r="O1602" s="7"/>
      <c r="P1602" s="7"/>
      <c r="Q1602" s="7"/>
      <c r="R1602" s="7"/>
      <c r="S1602" s="7"/>
      <c r="T1602" s="7"/>
      <c r="U1602" s="7"/>
      <c r="V1602" s="7"/>
      <c r="W1602" s="7"/>
    </row>
    <row r="1603" spans="2:23" x14ac:dyDescent="0.2">
      <c r="B1603" s="66">
        <f t="shared" si="25"/>
        <v>67</v>
      </c>
      <c r="C1603" t="str">
        <f>IF(E1596="","","Data3Label="&amp; IF(VLOOKUP(B1596,'INI DATA'!$C$3:$AD$100,11,FALSE)&lt;&gt;"","""" &amp; VLOOKUP(B1596,'INI DATA'!$C$3:$AD$100,11,FALSE)&amp;"""",""))</f>
        <v/>
      </c>
      <c r="D1603" s="65"/>
      <c r="E1603" s="64"/>
      <c r="F1603" s="7"/>
      <c r="G1603" s="7"/>
      <c r="H1603" s="7"/>
      <c r="I1603" s="6"/>
      <c r="J1603" s="7"/>
      <c r="K1603" s="7"/>
      <c r="L1603" s="7"/>
      <c r="M1603" s="7"/>
      <c r="N1603" s="7"/>
      <c r="O1603" s="7"/>
      <c r="P1603" s="7"/>
      <c r="Q1603" s="7"/>
      <c r="R1603" s="7"/>
      <c r="S1603" s="7"/>
      <c r="T1603" s="7"/>
      <c r="U1603" s="7"/>
      <c r="V1603" s="7"/>
      <c r="W1603" s="7"/>
    </row>
    <row r="1604" spans="2:23" x14ac:dyDescent="0.2">
      <c r="B1604" s="66">
        <f t="shared" si="25"/>
        <v>67</v>
      </c>
      <c r="C1604" t="str">
        <f>IF(E1596="","","Data4=" &amp; IF(VLOOKUP(B1596,'INI DATA'!$C$3:$AD$100,12,FALSE)="","",VLOOKUP(B1596,'INI DATA'!$C$3:$AD$100,12,FALSE)))</f>
        <v/>
      </c>
      <c r="D1604" s="65"/>
      <c r="E1604" s="64"/>
      <c r="F1604" s="7"/>
      <c r="G1604" s="7"/>
      <c r="H1604" s="7"/>
      <c r="I1604" s="6"/>
      <c r="J1604" s="7"/>
      <c r="K1604" s="7"/>
      <c r="L1604" s="7"/>
      <c r="M1604" s="7"/>
      <c r="N1604" s="7"/>
      <c r="O1604" s="7"/>
      <c r="P1604" s="7"/>
      <c r="Q1604" s="7"/>
      <c r="R1604" s="7"/>
      <c r="S1604" s="7"/>
      <c r="T1604" s="7"/>
      <c r="U1604" s="7"/>
      <c r="V1604" s="7"/>
      <c r="W1604" s="7"/>
    </row>
    <row r="1605" spans="2:23" x14ac:dyDescent="0.2">
      <c r="B1605" s="66">
        <f t="shared" si="25"/>
        <v>67</v>
      </c>
      <c r="C1605" t="str">
        <f>IF(E1596="","","Data4Label="&amp; IF(VLOOKUP(B1596,'INI DATA'!$C$3:$AD$100,13,FALSE)&lt;&gt;"","""" &amp; VLOOKUP(B1596,'INI DATA'!$C$3:$AD$100,13,FALSE)&amp;"""",""))</f>
        <v/>
      </c>
      <c r="D1605" s="65"/>
      <c r="E1605" s="64"/>
      <c r="F1605" s="7"/>
      <c r="G1605" s="7"/>
      <c r="H1605" s="7"/>
      <c r="I1605" s="6"/>
      <c r="J1605" s="7"/>
      <c r="K1605" s="7"/>
      <c r="L1605" s="7"/>
      <c r="M1605" s="7"/>
      <c r="N1605" s="7"/>
      <c r="O1605" s="7"/>
      <c r="P1605" s="7"/>
      <c r="Q1605" s="7"/>
      <c r="R1605" s="7"/>
      <c r="S1605" s="7"/>
      <c r="T1605" s="7"/>
      <c r="U1605" s="7"/>
      <c r="V1605" s="7"/>
      <c r="W1605" s="7"/>
    </row>
    <row r="1606" spans="2:23" x14ac:dyDescent="0.2">
      <c r="B1606" s="66">
        <f t="shared" si="25"/>
        <v>67</v>
      </c>
      <c r="C1606" t="str">
        <f>IF(E1596="","","Data5=" &amp; IF(VLOOKUP(B1596,'INI DATA'!$C$3:$AD$100,14,FALSE)="","",VLOOKUP(B1596,'INI DATA'!$C$3:$AD$100,14,FALSE)))</f>
        <v/>
      </c>
      <c r="D1606" s="65"/>
      <c r="E1606" s="64"/>
      <c r="F1606" s="7"/>
      <c r="G1606" s="7"/>
      <c r="H1606" s="7"/>
      <c r="I1606" s="6"/>
      <c r="J1606" s="7"/>
      <c r="K1606" s="7"/>
      <c r="L1606" s="7"/>
      <c r="M1606" s="7"/>
      <c r="N1606" s="7"/>
      <c r="O1606" s="7"/>
      <c r="P1606" s="7"/>
      <c r="Q1606" s="7"/>
      <c r="R1606" s="7"/>
      <c r="S1606" s="7"/>
      <c r="T1606" s="7"/>
      <c r="U1606" s="7"/>
      <c r="V1606" s="7"/>
      <c r="W1606" s="7"/>
    </row>
    <row r="1607" spans="2:23" x14ac:dyDescent="0.2">
      <c r="B1607" s="66">
        <f t="shared" si="25"/>
        <v>67</v>
      </c>
      <c r="C1607" t="str">
        <f>IF(E1596="","","Data5Label="&amp; IF(VLOOKUP(B1596,'INI DATA'!$C$3:$AD$100,15,FALSE)&lt;&gt;"","""" &amp; VLOOKUP(B1596,'INI DATA'!$C$3:$AD$100,15,FALSE)&amp;"""",""))</f>
        <v/>
      </c>
      <c r="D1607" s="65"/>
      <c r="E1607" s="64"/>
      <c r="F1607" s="7"/>
      <c r="G1607" s="7"/>
      <c r="H1607" s="7"/>
      <c r="I1607" s="6"/>
      <c r="J1607" s="7"/>
      <c r="K1607" s="7"/>
      <c r="L1607" s="7"/>
      <c r="M1607" s="7"/>
      <c r="N1607" s="7"/>
      <c r="O1607" s="7"/>
      <c r="P1607" s="7"/>
      <c r="Q1607" s="7"/>
      <c r="R1607" s="7"/>
      <c r="S1607" s="7"/>
      <c r="T1607" s="7"/>
      <c r="U1607" s="7"/>
      <c r="V1607" s="7"/>
      <c r="W1607" s="7"/>
    </row>
    <row r="1608" spans="2:23" x14ac:dyDescent="0.2">
      <c r="B1608" s="66">
        <f t="shared" si="25"/>
        <v>67</v>
      </c>
      <c r="C1608" t="str">
        <f>IF(E1596="","","Data6=" &amp; IF(VLOOKUP(B1596,'INI DATA'!$C$3:$AD$100,16,FALSE)="","",VLOOKUP(B1596,'INI DATA'!$C$3:$AD$100,16,FALSE)))</f>
        <v/>
      </c>
      <c r="D1608" s="65"/>
      <c r="E1608" s="64"/>
      <c r="F1608" s="7"/>
      <c r="G1608" s="7"/>
      <c r="H1608" s="7"/>
      <c r="I1608" s="6"/>
      <c r="J1608" s="7"/>
      <c r="K1608" s="7"/>
      <c r="L1608" s="7"/>
      <c r="M1608" s="7"/>
      <c r="N1608" s="7"/>
      <c r="O1608" s="7"/>
      <c r="P1608" s="7"/>
      <c r="Q1608" s="7"/>
      <c r="R1608" s="7"/>
      <c r="S1608" s="7"/>
      <c r="T1608" s="7"/>
      <c r="U1608" s="7"/>
      <c r="V1608" s="7"/>
      <c r="W1608" s="7"/>
    </row>
    <row r="1609" spans="2:23" x14ac:dyDescent="0.2">
      <c r="B1609" s="66">
        <f t="shared" si="25"/>
        <v>67</v>
      </c>
      <c r="C1609" t="str">
        <f>IF(E1596="","","Data6Label="&amp; IF(VLOOKUP(B1596,'INI DATA'!$C$3:$AD$100,17,FALSE)&lt;&gt;"","""" &amp; VLOOKUP(B1596,'INI DATA'!$C$3:$AD$100,17,FALSE)&amp;"""",""))</f>
        <v/>
      </c>
      <c r="D1609" s="65"/>
      <c r="E1609" s="64"/>
      <c r="F1609" s="7"/>
      <c r="G1609" s="7"/>
      <c r="H1609" s="7"/>
      <c r="I1609" s="6"/>
      <c r="J1609" s="7"/>
      <c r="K1609" s="7"/>
      <c r="L1609" s="7"/>
      <c r="M1609" s="7"/>
      <c r="N1609" s="7"/>
      <c r="O1609" s="7"/>
      <c r="P1609" s="7"/>
      <c r="Q1609" s="7"/>
      <c r="R1609" s="7"/>
      <c r="S1609" s="7"/>
      <c r="T1609" s="7"/>
      <c r="U1609" s="7"/>
      <c r="V1609" s="7"/>
      <c r="W1609" s="7"/>
    </row>
    <row r="1610" spans="2:23" x14ac:dyDescent="0.2">
      <c r="B1610" s="66">
        <f t="shared" si="25"/>
        <v>67</v>
      </c>
      <c r="C1610" t="str">
        <f>IF(E1596="","","Data7=" &amp; IF(VLOOKUP(B1598,'INI DATA'!$C$3:$AD$100,18,FALSE)="","",VLOOKUP(B1598,'INI DATA'!$C$3:$AD$100,18,FALSE)))</f>
        <v/>
      </c>
      <c r="D1610" s="65"/>
      <c r="E1610" s="64"/>
      <c r="F1610" s="7"/>
      <c r="G1610" s="7"/>
      <c r="H1610" s="7"/>
      <c r="I1610" s="6"/>
      <c r="J1610" s="7"/>
      <c r="K1610" s="7"/>
      <c r="L1610" s="7"/>
      <c r="M1610" s="7"/>
      <c r="N1610" s="7"/>
      <c r="O1610" s="7"/>
      <c r="P1610" s="7"/>
      <c r="Q1610" s="7"/>
      <c r="R1610" s="7"/>
      <c r="S1610" s="7"/>
      <c r="T1610" s="7"/>
      <c r="U1610" s="7"/>
      <c r="V1610" s="7"/>
      <c r="W1610" s="7"/>
    </row>
    <row r="1611" spans="2:23" x14ac:dyDescent="0.2">
      <c r="B1611" s="66">
        <f t="shared" si="25"/>
        <v>67</v>
      </c>
      <c r="C1611" t="str">
        <f>IF(E1596="","","Data7Label="&amp; IF(VLOOKUP(B1596,'INI DATA'!$C$3:$AD$100,19,FALSE)&lt;&gt;"","""" &amp; VLOOKUP(B1596,'INI DATA'!$C$3:$AD$100,19,FALSE)&amp;"""",""))</f>
        <v/>
      </c>
      <c r="D1611" s="65"/>
      <c r="E1611" s="64"/>
      <c r="F1611" s="7"/>
      <c r="G1611" s="7"/>
      <c r="H1611" s="7"/>
      <c r="I1611" s="6"/>
      <c r="J1611" s="7"/>
      <c r="K1611" s="7"/>
      <c r="L1611" s="7"/>
      <c r="M1611" s="7"/>
      <c r="N1611" s="7"/>
      <c r="O1611" s="7"/>
      <c r="P1611" s="7"/>
      <c r="Q1611" s="7"/>
      <c r="R1611" s="7"/>
      <c r="S1611" s="7"/>
      <c r="T1611" s="7"/>
      <c r="U1611" s="7"/>
      <c r="V1611" s="7"/>
      <c r="W1611" s="7"/>
    </row>
    <row r="1612" spans="2:23" x14ac:dyDescent="0.2">
      <c r="B1612" s="66">
        <f t="shared" si="25"/>
        <v>67</v>
      </c>
      <c r="C1612" t="str">
        <f>IF(E1596="","","Data8=" &amp; IF(VLOOKUP(B1598,'INI DATA'!$C$3:$AD$100,20,FALSE)="","",VLOOKUP(B1598,'INI DATA'!$C$3:$AD$100,20,FALSE)))</f>
        <v/>
      </c>
      <c r="D1612" s="65"/>
      <c r="E1612" s="64"/>
      <c r="F1612" s="7"/>
      <c r="G1612" s="7"/>
      <c r="H1612" s="7"/>
      <c r="I1612" s="6"/>
      <c r="J1612" s="7"/>
      <c r="K1612" s="7"/>
      <c r="L1612" s="7"/>
      <c r="M1612" s="7"/>
      <c r="N1612" s="7"/>
      <c r="O1612" s="7"/>
      <c r="P1612" s="7"/>
      <c r="Q1612" s="7"/>
      <c r="R1612" s="7"/>
      <c r="S1612" s="7"/>
      <c r="T1612" s="7"/>
      <c r="U1612" s="7"/>
      <c r="V1612" s="7"/>
      <c r="W1612" s="7"/>
    </row>
    <row r="1613" spans="2:23" x14ac:dyDescent="0.2">
      <c r="B1613" s="66">
        <f t="shared" si="25"/>
        <v>67</v>
      </c>
      <c r="C1613" t="str">
        <f>IF(E1596="","","Data8Label="&amp; IF(VLOOKUP(B1596,'INI DATA'!$C$3:$AD$100,21,FALSE)&lt;&gt;"","""" &amp; VLOOKUP(B1596,'INI DATA'!$C$3:$AD$100,21,FALSE)&amp;"""",""))</f>
        <v/>
      </c>
      <c r="D1613" s="65"/>
      <c r="E1613" s="64"/>
      <c r="F1613" s="7"/>
      <c r="G1613" s="7"/>
      <c r="H1613" s="7"/>
      <c r="I1613" s="6"/>
      <c r="J1613" s="7"/>
      <c r="K1613" s="7"/>
      <c r="L1613" s="7"/>
      <c r="M1613" s="7"/>
      <c r="N1613" s="7"/>
      <c r="O1613" s="7"/>
      <c r="P1613" s="7"/>
      <c r="Q1613" s="7"/>
      <c r="R1613" s="7"/>
      <c r="S1613" s="7"/>
      <c r="T1613" s="7"/>
      <c r="U1613" s="7"/>
      <c r="V1613" s="7"/>
      <c r="W1613" s="7"/>
    </row>
    <row r="1614" spans="2:23" x14ac:dyDescent="0.2">
      <c r="B1614" s="66">
        <f t="shared" si="25"/>
        <v>67</v>
      </c>
      <c r="C1614" t="str">
        <f>IF(E1596="","","Data9=" &amp; IF(VLOOKUP(B1598,'INI DATA'!$C$3:$AD$100,22,FALSE)="","",VLOOKUP(B1598,'INI DATA'!$C$3:$AD$100,22,FALSE)))</f>
        <v/>
      </c>
      <c r="D1614" s="65"/>
      <c r="E1614" s="64"/>
      <c r="F1614" s="7"/>
      <c r="G1614" s="7"/>
      <c r="H1614" s="7"/>
      <c r="I1614" s="6"/>
      <c r="J1614" s="7"/>
      <c r="K1614" s="7"/>
      <c r="L1614" s="7"/>
      <c r="M1614" s="7"/>
      <c r="N1614" s="7"/>
      <c r="O1614" s="7"/>
      <c r="P1614" s="7"/>
      <c r="Q1614" s="7"/>
      <c r="R1614" s="7"/>
      <c r="S1614" s="7"/>
      <c r="T1614" s="7"/>
      <c r="U1614" s="7"/>
      <c r="V1614" s="7"/>
      <c r="W1614" s="7"/>
    </row>
    <row r="1615" spans="2:23" x14ac:dyDescent="0.2">
      <c r="B1615" s="66">
        <f t="shared" si="25"/>
        <v>67</v>
      </c>
      <c r="C1615" t="str">
        <f>IF(E1596="","","Data9Label="&amp; IF(VLOOKUP(B1596,'INI DATA'!$C$3:$AD$100,23,FALSE)&lt;&gt;"","""" &amp; VLOOKUP(B1596,'INI DATA'!$C$3:$AD$100,23,FALSE)&amp;"""",""))</f>
        <v/>
      </c>
      <c r="D1615" s="65"/>
      <c r="E1615" s="64"/>
      <c r="F1615" s="7"/>
      <c r="G1615" s="7"/>
      <c r="H1615" s="7"/>
      <c r="I1615" s="6"/>
      <c r="J1615" s="7"/>
      <c r="K1615" s="7"/>
      <c r="L1615" s="7"/>
      <c r="M1615" s="7"/>
      <c r="N1615" s="7"/>
      <c r="O1615" s="7"/>
      <c r="P1615" s="7"/>
      <c r="Q1615" s="7"/>
      <c r="R1615" s="7"/>
      <c r="S1615" s="7"/>
      <c r="T1615" s="7"/>
      <c r="U1615" s="7"/>
      <c r="V1615" s="7"/>
      <c r="W1615" s="7"/>
    </row>
    <row r="1616" spans="2:23" x14ac:dyDescent="0.2">
      <c r="B1616" s="66">
        <f t="shared" si="25"/>
        <v>67</v>
      </c>
      <c r="C1616" t="str">
        <f>IF(E1596="","","Data10=" &amp; IF(VLOOKUP(B1598,'INI DATA'!$C$3:$AD$100,24,FALSE)="","",VLOOKUP(B1598,'INI DATA'!$C$3:$AD$100,24,FALSE)))</f>
        <v/>
      </c>
      <c r="D1616" s="65"/>
      <c r="E1616" s="64"/>
      <c r="F1616" s="7"/>
      <c r="G1616" s="7"/>
      <c r="H1616" s="7"/>
      <c r="I1616" s="6"/>
      <c r="J1616" s="7"/>
      <c r="K1616" s="7"/>
      <c r="L1616" s="7"/>
      <c r="M1616" s="7"/>
      <c r="N1616" s="7"/>
      <c r="O1616" s="7"/>
      <c r="P1616" s="7"/>
      <c r="Q1616" s="7"/>
      <c r="R1616" s="7"/>
      <c r="S1616" s="7"/>
      <c r="T1616" s="7"/>
      <c r="U1616" s="7"/>
      <c r="V1616" s="7"/>
      <c r="W1616" s="7"/>
    </row>
    <row r="1617" spans="2:23" x14ac:dyDescent="0.2">
      <c r="B1617" s="66">
        <f t="shared" si="25"/>
        <v>67</v>
      </c>
      <c r="C1617" t="str">
        <f>IF(E1596="","","Data10Label="&amp; IF(VLOOKUP(B1596,'INI DATA'!$C$3:$AD$100,25,FALSE)&lt;&gt;"","""" &amp; VLOOKUP(B1596,'INI DATA'!$C$3:$AD$100,25,FALSE)&amp;"""",""))</f>
        <v/>
      </c>
      <c r="D1617" s="65"/>
      <c r="E1617" s="64"/>
      <c r="F1617" s="7"/>
      <c r="G1617" s="7"/>
      <c r="H1617" s="7"/>
      <c r="I1617" s="6"/>
      <c r="J1617" s="7"/>
      <c r="K1617" s="7"/>
      <c r="L1617" s="7"/>
      <c r="M1617" s="7"/>
      <c r="N1617" s="7"/>
      <c r="O1617" s="7"/>
      <c r="P1617" s="7"/>
      <c r="Q1617" s="7"/>
      <c r="R1617" s="7"/>
      <c r="S1617" s="7"/>
      <c r="T1617" s="7"/>
      <c r="U1617" s="7"/>
      <c r="V1617" s="7"/>
      <c r="W1617" s="7"/>
    </row>
    <row r="1618" spans="2:23" x14ac:dyDescent="0.2">
      <c r="B1618" s="66">
        <f t="shared" si="25"/>
        <v>67</v>
      </c>
      <c r="C1618" t="str">
        <f>IF(E1596="","","Timer=" &amp; IF(VLOOKUP(B1596,'INI DATA'!$C$3:$AF$100,4,FALSE)="","",VLOOKUP(B1596,'INI DATA'!$C$3:$AF$100,4,FALSE)))</f>
        <v/>
      </c>
      <c r="D1618" s="65"/>
      <c r="E1618" s="64"/>
      <c r="F1618" s="7"/>
      <c r="G1618" s="7"/>
      <c r="H1618" s="7"/>
      <c r="I1618" s="6"/>
      <c r="J1618" s="7"/>
      <c r="K1618" s="7"/>
      <c r="L1618" s="7"/>
      <c r="M1618" s="7"/>
      <c r="N1618" s="7"/>
      <c r="O1618" s="7"/>
      <c r="P1618" s="7"/>
      <c r="Q1618" s="7"/>
      <c r="R1618" s="7"/>
      <c r="S1618" s="7"/>
      <c r="T1618" s="7"/>
      <c r="U1618" s="7"/>
      <c r="V1618" s="7"/>
      <c r="W1618" s="7"/>
    </row>
    <row r="1619" spans="2:23" x14ac:dyDescent="0.2">
      <c r="B1619" s="66">
        <f t="shared" si="25"/>
        <v>67</v>
      </c>
      <c r="C1619" t="str">
        <f>IF(E1596="","","PurgeDays=" &amp; IF(VLOOKUP(B1596,'INI DATA'!$C$3:$AD$100,7,FALSE)&lt;&gt;"",VLOOKUP(B1596,'INI DATA'!$C$3:$AD$100,26,FALSE),""))</f>
        <v/>
      </c>
      <c r="D1619" s="65"/>
      <c r="E1619" s="64"/>
      <c r="F1619" s="7"/>
      <c r="G1619" s="7"/>
      <c r="H1619" s="7"/>
      <c r="I1619" s="6"/>
      <c r="J1619" s="7"/>
      <c r="K1619" s="7"/>
      <c r="L1619" s="7"/>
      <c r="M1619" s="7"/>
      <c r="N1619" s="7"/>
      <c r="O1619" s="7"/>
      <c r="P1619" s="7"/>
      <c r="Q1619" s="7"/>
      <c r="R1619" s="7"/>
      <c r="S1619" s="7"/>
      <c r="T1619" s="7"/>
      <c r="U1619" s="7"/>
      <c r="V1619" s="7"/>
      <c r="W1619" s="7"/>
    </row>
    <row r="1620" spans="2:23" x14ac:dyDescent="0.2">
      <c r="B1620" s="66">
        <f t="shared" si="25"/>
        <v>68</v>
      </c>
      <c r="C1620" t="str">
        <f>IF(E1620="","","[DBTable" &amp; VLOOKUP(B1620,'INI DATA'!$C$3:$AF$99,1,FALSE) &amp; "]")</f>
        <v/>
      </c>
      <c r="D1620" s="65"/>
      <c r="E1620" s="64" t="str">
        <f>IF(VLOOKUP(B1620,'INI DATA'!$C$3:$AD$100,5,FALSE)="","","used")</f>
        <v/>
      </c>
      <c r="F1620" s="7"/>
      <c r="G1620" s="7"/>
      <c r="H1620" s="7"/>
      <c r="I1620" s="6"/>
      <c r="J1620" s="7"/>
      <c r="K1620" s="7"/>
      <c r="L1620" s="7"/>
      <c r="M1620" s="7"/>
      <c r="N1620" s="7"/>
      <c r="O1620" s="7"/>
      <c r="P1620" s="7"/>
      <c r="Q1620" s="7"/>
      <c r="R1620" s="7"/>
      <c r="S1620" s="7"/>
      <c r="T1620" s="7"/>
      <c r="U1620" s="7"/>
      <c r="V1620" s="7"/>
      <c r="W1620" s="7"/>
    </row>
    <row r="1621" spans="2:23" x14ac:dyDescent="0.2">
      <c r="B1621" s="66">
        <f t="shared" si="25"/>
        <v>68</v>
      </c>
      <c r="C1621" t="str">
        <f>IF(E1620="","","Name=" &amp; IF(VLOOKUP(B1620,'INI DATA'!$C$3:$AD$100,5,FALSE)="","",VLOOKUP(B1620,'INI DATA'!$C$3:$AD$100,2,FALSE)&amp;"-"&amp;VLOOKUP(B1620,'INI DATA'!$C$3:$AD$100,5,FALSE)))</f>
        <v/>
      </c>
      <c r="D1621" s="65"/>
      <c r="E1621" s="64"/>
      <c r="F1621" s="7"/>
      <c r="G1621" s="7"/>
      <c r="H1621" s="7"/>
      <c r="I1621" s="6"/>
      <c r="J1621" s="7"/>
      <c r="K1621" s="7"/>
      <c r="L1621" s="7"/>
      <c r="M1621" s="7"/>
      <c r="N1621" s="7"/>
      <c r="O1621" s="7"/>
      <c r="P1621" s="7"/>
      <c r="Q1621" s="7"/>
      <c r="R1621" s="7"/>
      <c r="S1621" s="7"/>
      <c r="T1621" s="7"/>
      <c r="U1621" s="7"/>
      <c r="V1621" s="7"/>
      <c r="W1621" s="7"/>
    </row>
    <row r="1622" spans="2:23" x14ac:dyDescent="0.2">
      <c r="B1622" s="66">
        <f t="shared" si="25"/>
        <v>68</v>
      </c>
      <c r="C1622" t="str">
        <f>IF(E1620="","","Data1=" &amp; IF(VLOOKUP(B1620,'INI DATA'!$C$3:$AD$100,6,FALSE)="",0,VLOOKUP(B1620,'INI DATA'!$C$3:$AD$100,6,FALSE)))</f>
        <v/>
      </c>
      <c r="D1622" s="65"/>
      <c r="E1622" s="64"/>
      <c r="F1622" s="7"/>
      <c r="G1622" s="7"/>
      <c r="H1622" s="7"/>
      <c r="I1622" s="6"/>
      <c r="J1622" s="7"/>
      <c r="K1622" s="7"/>
      <c r="L1622" s="7"/>
      <c r="M1622" s="7"/>
      <c r="N1622" s="7"/>
      <c r="O1622" s="7"/>
      <c r="P1622" s="7"/>
      <c r="Q1622" s="7"/>
      <c r="R1622" s="7"/>
      <c r="S1622" s="7"/>
      <c r="T1622" s="7"/>
      <c r="U1622" s="7"/>
      <c r="V1622" s="7"/>
      <c r="W1622" s="7"/>
    </row>
    <row r="1623" spans="2:23" x14ac:dyDescent="0.2">
      <c r="B1623" s="66">
        <f t="shared" si="25"/>
        <v>68</v>
      </c>
      <c r="C1623" t="str">
        <f>IF(E1620="","","Data1Label="&amp; IF(VLOOKUP(B1620,'INI DATA'!$C$3:$AD$100,7,FALSE)&lt;&gt;"","""" &amp; VLOOKUP(B1620,'INI DATA'!$C$3:$AD$100,7,FALSE)&amp;"""",""))</f>
        <v/>
      </c>
      <c r="D1623" s="65"/>
      <c r="E1623" s="64"/>
      <c r="F1623" s="7"/>
      <c r="G1623" s="7"/>
      <c r="H1623" s="7"/>
      <c r="I1623" s="6"/>
      <c r="J1623" s="7"/>
      <c r="K1623" s="7"/>
      <c r="L1623" s="7"/>
      <c r="M1623" s="7"/>
      <c r="N1623" s="7"/>
      <c r="O1623" s="7"/>
      <c r="P1623" s="7"/>
      <c r="Q1623" s="7"/>
      <c r="R1623" s="7"/>
      <c r="S1623" s="7"/>
      <c r="T1623" s="7"/>
      <c r="U1623" s="7"/>
      <c r="V1623" s="7"/>
      <c r="W1623" s="7"/>
    </row>
    <row r="1624" spans="2:23" x14ac:dyDescent="0.2">
      <c r="B1624" s="66">
        <f t="shared" si="25"/>
        <v>68</v>
      </c>
      <c r="C1624" t="str">
        <f>IF(E1620="","","Data2=" &amp; IF(VLOOKUP(B1620,'INI DATA'!$C$3:$AD$100,8,FALSE)="","",VLOOKUP(B1620,'INI DATA'!$C$3:$AD$100,8,FALSE)))</f>
        <v/>
      </c>
      <c r="D1624" s="65"/>
      <c r="E1624" s="64"/>
      <c r="F1624" s="7"/>
      <c r="G1624" s="7"/>
      <c r="H1624" s="7"/>
      <c r="I1624" s="6"/>
      <c r="J1624" s="7"/>
      <c r="K1624" s="7"/>
      <c r="L1624" s="7"/>
      <c r="M1624" s="7"/>
      <c r="N1624" s="7"/>
      <c r="O1624" s="7"/>
      <c r="P1624" s="7"/>
      <c r="Q1624" s="7"/>
      <c r="R1624" s="7"/>
      <c r="S1624" s="7"/>
      <c r="T1624" s="7"/>
      <c r="U1624" s="7"/>
      <c r="V1624" s="7"/>
      <c r="W1624" s="7"/>
    </row>
    <row r="1625" spans="2:23" x14ac:dyDescent="0.2">
      <c r="B1625" s="66">
        <f t="shared" si="25"/>
        <v>68</v>
      </c>
      <c r="C1625" t="str">
        <f>IF(E1620="","","Data2Label="&amp; IF(VLOOKUP(B1620,'INI DATA'!$C$3:$AD$100,9,FALSE)&lt;&gt;"","""" &amp; VLOOKUP(B1620,'INI DATA'!$C$3:$AD$100,9,FALSE)&amp;"""",""))</f>
        <v/>
      </c>
      <c r="D1625" s="65"/>
      <c r="E1625" s="64"/>
      <c r="F1625" s="7"/>
      <c r="G1625" s="7"/>
      <c r="H1625" s="7"/>
      <c r="I1625" s="6"/>
      <c r="J1625" s="7"/>
      <c r="K1625" s="7"/>
      <c r="L1625" s="7"/>
      <c r="M1625" s="7"/>
      <c r="N1625" s="7"/>
      <c r="O1625" s="7"/>
      <c r="P1625" s="7"/>
      <c r="Q1625" s="7"/>
      <c r="R1625" s="7"/>
      <c r="S1625" s="7"/>
      <c r="T1625" s="7"/>
      <c r="U1625" s="7"/>
      <c r="V1625" s="7"/>
      <c r="W1625" s="7"/>
    </row>
    <row r="1626" spans="2:23" x14ac:dyDescent="0.2">
      <c r="B1626" s="66">
        <f t="shared" si="25"/>
        <v>68</v>
      </c>
      <c r="C1626" t="str">
        <f>IF(E1620="","","Data3=" &amp; IF(VLOOKUP(B1620,'INI DATA'!$C$3:$AD$100,10,FALSE)="","",VLOOKUP(B1620,'INI DATA'!$C$3:$AD$100,10,FALSE)))</f>
        <v/>
      </c>
      <c r="D1626" s="65"/>
      <c r="E1626" s="64"/>
      <c r="F1626" s="7"/>
      <c r="G1626" s="7"/>
      <c r="H1626" s="7"/>
      <c r="I1626" s="6"/>
      <c r="J1626" s="7"/>
      <c r="K1626" s="7"/>
      <c r="L1626" s="7"/>
      <c r="M1626" s="7"/>
      <c r="N1626" s="7"/>
      <c r="O1626" s="7"/>
      <c r="P1626" s="7"/>
      <c r="Q1626" s="7"/>
      <c r="R1626" s="7"/>
      <c r="S1626" s="7"/>
      <c r="T1626" s="7"/>
      <c r="U1626" s="7"/>
      <c r="V1626" s="7"/>
      <c r="W1626" s="7"/>
    </row>
    <row r="1627" spans="2:23" x14ac:dyDescent="0.2">
      <c r="B1627" s="66">
        <f t="shared" si="25"/>
        <v>68</v>
      </c>
      <c r="C1627" t="str">
        <f>IF(E1620="","","Data3Label="&amp; IF(VLOOKUP(B1620,'INI DATA'!$C$3:$AD$100,11,FALSE)&lt;&gt;"","""" &amp; VLOOKUP(B1620,'INI DATA'!$C$3:$AD$100,11,FALSE)&amp;"""",""))</f>
        <v/>
      </c>
      <c r="D1627" s="65"/>
      <c r="E1627" s="64"/>
      <c r="F1627" s="7"/>
      <c r="G1627" s="7"/>
      <c r="H1627" s="7"/>
      <c r="I1627" s="6"/>
      <c r="J1627" s="7"/>
      <c r="K1627" s="7"/>
      <c r="L1627" s="7"/>
      <c r="M1627" s="7"/>
      <c r="N1627" s="7"/>
      <c r="O1627" s="7"/>
      <c r="P1627" s="7"/>
      <c r="Q1627" s="7"/>
      <c r="R1627" s="7"/>
      <c r="S1627" s="7"/>
      <c r="T1627" s="7"/>
      <c r="U1627" s="7"/>
      <c r="V1627" s="7"/>
      <c r="W1627" s="7"/>
    </row>
    <row r="1628" spans="2:23" x14ac:dyDescent="0.2">
      <c r="B1628" s="66">
        <f t="shared" si="25"/>
        <v>68</v>
      </c>
      <c r="C1628" t="str">
        <f>IF(E1620="","","Data4=" &amp; IF(VLOOKUP(B1620,'INI DATA'!$C$3:$AD$100,12,FALSE)="","",VLOOKUP(B1620,'INI DATA'!$C$3:$AD$100,12,FALSE)))</f>
        <v/>
      </c>
      <c r="D1628" s="65"/>
      <c r="E1628" s="64"/>
      <c r="F1628" s="7"/>
      <c r="G1628" s="7"/>
      <c r="H1628" s="7"/>
      <c r="I1628" s="6"/>
      <c r="J1628" s="7"/>
      <c r="K1628" s="7"/>
      <c r="L1628" s="7"/>
      <c r="M1628" s="7"/>
      <c r="N1628" s="7"/>
      <c r="O1628" s="7"/>
      <c r="P1628" s="7"/>
      <c r="Q1628" s="7"/>
      <c r="R1628" s="7"/>
      <c r="S1628" s="7"/>
      <c r="T1628" s="7"/>
      <c r="U1628" s="7"/>
      <c r="V1628" s="7"/>
      <c r="W1628" s="7"/>
    </row>
    <row r="1629" spans="2:23" x14ac:dyDescent="0.2">
      <c r="B1629" s="66">
        <f t="shared" si="25"/>
        <v>68</v>
      </c>
      <c r="C1629" t="str">
        <f>IF(E1620="","","Data4Label="&amp; IF(VLOOKUP(B1620,'INI DATA'!$C$3:$AD$100,13,FALSE)&lt;&gt;"","""" &amp; VLOOKUP(B1620,'INI DATA'!$C$3:$AD$100,13,FALSE)&amp;"""",""))</f>
        <v/>
      </c>
      <c r="D1629" s="65"/>
      <c r="E1629" s="64"/>
      <c r="F1629" s="7"/>
      <c r="G1629" s="7"/>
      <c r="H1629" s="7"/>
      <c r="I1629" s="6"/>
      <c r="J1629" s="7"/>
      <c r="K1629" s="7"/>
      <c r="L1629" s="7"/>
      <c r="M1629" s="7"/>
      <c r="N1629" s="7"/>
      <c r="O1629" s="7"/>
      <c r="P1629" s="7"/>
      <c r="Q1629" s="7"/>
      <c r="R1629" s="7"/>
      <c r="S1629" s="7"/>
      <c r="T1629" s="7"/>
      <c r="U1629" s="7"/>
      <c r="V1629" s="7"/>
      <c r="W1629" s="7"/>
    </row>
    <row r="1630" spans="2:23" x14ac:dyDescent="0.2">
      <c r="B1630" s="66">
        <f t="shared" si="25"/>
        <v>68</v>
      </c>
      <c r="C1630" t="str">
        <f>IF(E1620="","","Data5=" &amp; IF(VLOOKUP(B1620,'INI DATA'!$C$3:$AD$100,14,FALSE)="","",VLOOKUP(B1620,'INI DATA'!$C$3:$AD$100,14,FALSE)))</f>
        <v/>
      </c>
      <c r="D1630" s="65"/>
      <c r="E1630" s="64"/>
      <c r="F1630" s="7"/>
      <c r="G1630" s="7"/>
      <c r="H1630" s="7"/>
      <c r="I1630" s="6"/>
      <c r="J1630" s="7"/>
      <c r="K1630" s="7"/>
      <c r="L1630" s="7"/>
      <c r="M1630" s="7"/>
      <c r="N1630" s="7"/>
      <c r="O1630" s="7"/>
      <c r="P1630" s="7"/>
      <c r="Q1630" s="7"/>
      <c r="R1630" s="7"/>
      <c r="S1630" s="7"/>
      <c r="T1630" s="7"/>
      <c r="U1630" s="7"/>
      <c r="V1630" s="7"/>
      <c r="W1630" s="7"/>
    </row>
    <row r="1631" spans="2:23" x14ac:dyDescent="0.2">
      <c r="B1631" s="66">
        <f t="shared" si="25"/>
        <v>68</v>
      </c>
      <c r="C1631" t="str">
        <f>IF(E1620="","","Data5Label="&amp; IF(VLOOKUP(B1620,'INI DATA'!$C$3:$AD$100,15,FALSE)&lt;&gt;"","""" &amp; VLOOKUP(B1620,'INI DATA'!$C$3:$AD$100,15,FALSE)&amp;"""",""))</f>
        <v/>
      </c>
      <c r="D1631" s="65"/>
      <c r="E1631" s="64"/>
      <c r="F1631" s="7"/>
      <c r="G1631" s="7"/>
      <c r="H1631" s="7"/>
      <c r="I1631" s="6"/>
      <c r="J1631" s="7"/>
      <c r="K1631" s="7"/>
      <c r="L1631" s="7"/>
      <c r="M1631" s="7"/>
      <c r="N1631" s="7"/>
      <c r="O1631" s="7"/>
      <c r="P1631" s="7"/>
      <c r="Q1631" s="7"/>
      <c r="R1631" s="7"/>
      <c r="S1631" s="7"/>
      <c r="T1631" s="7"/>
      <c r="U1631" s="7"/>
      <c r="V1631" s="7"/>
      <c r="W1631" s="7"/>
    </row>
    <row r="1632" spans="2:23" x14ac:dyDescent="0.2">
      <c r="B1632" s="66">
        <f t="shared" si="25"/>
        <v>68</v>
      </c>
      <c r="C1632" t="str">
        <f>IF(E1620="","","Data6=" &amp; IF(VLOOKUP(B1620,'INI DATA'!$C$3:$AD$100,16,FALSE)="","",VLOOKUP(B1620,'INI DATA'!$C$3:$AD$100,16,FALSE)))</f>
        <v/>
      </c>
      <c r="D1632" s="65"/>
      <c r="E1632" s="64"/>
      <c r="F1632" s="7"/>
      <c r="G1632" s="7"/>
      <c r="H1632" s="7"/>
      <c r="I1632" s="6"/>
      <c r="J1632" s="7"/>
      <c r="K1632" s="7"/>
      <c r="L1632" s="7"/>
      <c r="M1632" s="7"/>
      <c r="N1632" s="7"/>
      <c r="O1632" s="7"/>
      <c r="P1632" s="7"/>
      <c r="Q1632" s="7"/>
      <c r="R1632" s="7"/>
      <c r="S1632" s="7"/>
      <c r="T1632" s="7"/>
      <c r="U1632" s="7"/>
      <c r="V1632" s="7"/>
      <c r="W1632" s="7"/>
    </row>
    <row r="1633" spans="2:23" x14ac:dyDescent="0.2">
      <c r="B1633" s="66">
        <f t="shared" si="25"/>
        <v>68</v>
      </c>
      <c r="C1633" t="str">
        <f>IF(E1620="","","Data6Label="&amp; IF(VLOOKUP(B1620,'INI DATA'!$C$3:$AD$100,17,FALSE)&lt;&gt;"","""" &amp; VLOOKUP(B1620,'INI DATA'!$C$3:$AD$100,17,FALSE)&amp;"""",""))</f>
        <v/>
      </c>
      <c r="D1633" s="65"/>
      <c r="E1633" s="64"/>
      <c r="F1633" s="7"/>
      <c r="G1633" s="7"/>
      <c r="H1633" s="7"/>
      <c r="I1633" s="6"/>
      <c r="J1633" s="7"/>
      <c r="K1633" s="7"/>
      <c r="L1633" s="7"/>
      <c r="M1633" s="7"/>
      <c r="N1633" s="7"/>
      <c r="O1633" s="7"/>
      <c r="P1633" s="7"/>
      <c r="Q1633" s="7"/>
      <c r="R1633" s="7"/>
      <c r="S1633" s="7"/>
      <c r="T1633" s="7"/>
      <c r="U1633" s="7"/>
      <c r="V1633" s="7"/>
      <c r="W1633" s="7"/>
    </row>
    <row r="1634" spans="2:23" x14ac:dyDescent="0.2">
      <c r="B1634" s="66">
        <f t="shared" si="25"/>
        <v>68</v>
      </c>
      <c r="C1634" t="str">
        <f>IF(E1620="","","Data7=" &amp; IF(VLOOKUP(B1622,'INI DATA'!$C$3:$AD$100,18,FALSE)="","",VLOOKUP(B1622,'INI DATA'!$C$3:$AD$100,18,FALSE)))</f>
        <v/>
      </c>
      <c r="D1634" s="65"/>
      <c r="E1634" s="64"/>
      <c r="F1634" s="7"/>
      <c r="G1634" s="7"/>
      <c r="H1634" s="7"/>
      <c r="I1634" s="6"/>
      <c r="J1634" s="7"/>
      <c r="K1634" s="7"/>
      <c r="L1634" s="7"/>
      <c r="M1634" s="7"/>
      <c r="N1634" s="7"/>
      <c r="O1634" s="7"/>
      <c r="P1634" s="7"/>
      <c r="Q1634" s="7"/>
      <c r="R1634" s="7"/>
      <c r="S1634" s="7"/>
      <c r="T1634" s="7"/>
      <c r="U1634" s="7"/>
      <c r="V1634" s="7"/>
      <c r="W1634" s="7"/>
    </row>
    <row r="1635" spans="2:23" x14ac:dyDescent="0.2">
      <c r="B1635" s="66">
        <f t="shared" si="25"/>
        <v>68</v>
      </c>
      <c r="C1635" t="str">
        <f>IF(E1620="","","Data7Label="&amp; IF(VLOOKUP(B1620,'INI DATA'!$C$3:$AD$100,19,FALSE)&lt;&gt;"","""" &amp; VLOOKUP(B1620,'INI DATA'!$C$3:$AD$100,19,FALSE)&amp;"""",""))</f>
        <v/>
      </c>
      <c r="D1635" s="65"/>
      <c r="E1635" s="64"/>
      <c r="F1635" s="7"/>
      <c r="G1635" s="7"/>
      <c r="H1635" s="7"/>
      <c r="I1635" s="6"/>
      <c r="J1635" s="7"/>
      <c r="K1635" s="7"/>
      <c r="L1635" s="7"/>
      <c r="M1635" s="7"/>
      <c r="N1635" s="7"/>
      <c r="O1635" s="7"/>
      <c r="P1635" s="7"/>
      <c r="Q1635" s="7"/>
      <c r="R1635" s="7"/>
      <c r="S1635" s="7"/>
      <c r="T1635" s="7"/>
      <c r="U1635" s="7"/>
      <c r="V1635" s="7"/>
      <c r="W1635" s="7"/>
    </row>
    <row r="1636" spans="2:23" x14ac:dyDescent="0.2">
      <c r="B1636" s="66">
        <f t="shared" si="25"/>
        <v>68</v>
      </c>
      <c r="C1636" t="str">
        <f>IF(E1620="","","Data8=" &amp; IF(VLOOKUP(B1622,'INI DATA'!$C$3:$AD$100,20,FALSE)="","",VLOOKUP(B1622,'INI DATA'!$C$3:$AD$100,20,FALSE)))</f>
        <v/>
      </c>
      <c r="D1636" s="65"/>
      <c r="E1636" s="64"/>
      <c r="F1636" s="7"/>
      <c r="G1636" s="7"/>
      <c r="H1636" s="7"/>
      <c r="I1636" s="6"/>
      <c r="J1636" s="7"/>
      <c r="K1636" s="7"/>
      <c r="L1636" s="7"/>
      <c r="M1636" s="7"/>
      <c r="N1636" s="7"/>
      <c r="O1636" s="7"/>
      <c r="P1636" s="7"/>
      <c r="Q1636" s="7"/>
      <c r="R1636" s="7"/>
      <c r="S1636" s="7"/>
      <c r="T1636" s="7"/>
      <c r="U1636" s="7"/>
      <c r="V1636" s="7"/>
      <c r="W1636" s="7"/>
    </row>
    <row r="1637" spans="2:23" x14ac:dyDescent="0.2">
      <c r="B1637" s="66">
        <f t="shared" si="25"/>
        <v>68</v>
      </c>
      <c r="C1637" t="str">
        <f>IF(E1620="","","Data8Label="&amp; IF(VLOOKUP(B1620,'INI DATA'!$C$3:$AD$100,21,FALSE)&lt;&gt;"","""" &amp; VLOOKUP(B1620,'INI DATA'!$C$3:$AD$100,21,FALSE)&amp;"""",""))</f>
        <v/>
      </c>
      <c r="D1637" s="65"/>
      <c r="E1637" s="64"/>
      <c r="F1637" s="7"/>
      <c r="G1637" s="7"/>
      <c r="H1637" s="7"/>
      <c r="I1637" s="6"/>
      <c r="J1637" s="7"/>
      <c r="K1637" s="7"/>
      <c r="L1637" s="7"/>
      <c r="M1637" s="7"/>
      <c r="N1637" s="7"/>
      <c r="O1637" s="7"/>
      <c r="P1637" s="7"/>
      <c r="Q1637" s="7"/>
      <c r="R1637" s="7"/>
      <c r="S1637" s="7"/>
      <c r="T1637" s="7"/>
      <c r="U1637" s="7"/>
      <c r="V1637" s="7"/>
      <c r="W1637" s="7"/>
    </row>
    <row r="1638" spans="2:23" x14ac:dyDescent="0.2">
      <c r="B1638" s="66">
        <f t="shared" si="25"/>
        <v>68</v>
      </c>
      <c r="C1638" t="str">
        <f>IF(E1620="","","Data9=" &amp; IF(VLOOKUP(B1622,'INI DATA'!$C$3:$AD$100,22,FALSE)="","",VLOOKUP(B1622,'INI DATA'!$C$3:$AD$100,22,FALSE)))</f>
        <v/>
      </c>
      <c r="D1638" s="65"/>
      <c r="E1638" s="64"/>
      <c r="F1638" s="7"/>
      <c r="G1638" s="7"/>
      <c r="H1638" s="7"/>
      <c r="I1638" s="6"/>
      <c r="J1638" s="7"/>
      <c r="K1638" s="7"/>
      <c r="L1638" s="7"/>
      <c r="M1638" s="7"/>
      <c r="N1638" s="7"/>
      <c r="O1638" s="7"/>
      <c r="P1638" s="7"/>
      <c r="Q1638" s="7"/>
      <c r="R1638" s="7"/>
      <c r="S1638" s="7"/>
      <c r="T1638" s="7"/>
      <c r="U1638" s="7"/>
      <c r="V1638" s="7"/>
      <c r="W1638" s="7"/>
    </row>
    <row r="1639" spans="2:23" x14ac:dyDescent="0.2">
      <c r="B1639" s="66">
        <f t="shared" si="25"/>
        <v>68</v>
      </c>
      <c r="C1639" t="str">
        <f>IF(E1620="","","Data9Label="&amp; IF(VLOOKUP(B1620,'INI DATA'!$C$3:$AD$100,23,FALSE)&lt;&gt;"","""" &amp; VLOOKUP(B1620,'INI DATA'!$C$3:$AD$100,23,FALSE)&amp;"""",""))</f>
        <v/>
      </c>
      <c r="D1639" s="65"/>
      <c r="E1639" s="64"/>
      <c r="F1639" s="7"/>
      <c r="G1639" s="7"/>
      <c r="H1639" s="7"/>
      <c r="I1639" s="6"/>
      <c r="J1639" s="7"/>
      <c r="K1639" s="7"/>
      <c r="L1639" s="7"/>
      <c r="M1639" s="7"/>
      <c r="N1639" s="7"/>
      <c r="O1639" s="7"/>
      <c r="P1639" s="7"/>
      <c r="Q1639" s="7"/>
      <c r="R1639" s="7"/>
      <c r="S1639" s="7"/>
      <c r="T1639" s="7"/>
      <c r="U1639" s="7"/>
      <c r="V1639" s="7"/>
      <c r="W1639" s="7"/>
    </row>
    <row r="1640" spans="2:23" x14ac:dyDescent="0.2">
      <c r="B1640" s="66">
        <f t="shared" si="25"/>
        <v>68</v>
      </c>
      <c r="C1640" t="str">
        <f>IF(E1620="","","Data10=" &amp; IF(VLOOKUP(B1622,'INI DATA'!$C$3:$AD$100,24,FALSE)="","",VLOOKUP(B1622,'INI DATA'!$C$3:$AD$100,24,FALSE)))</f>
        <v/>
      </c>
      <c r="D1640" s="65"/>
      <c r="E1640" s="64"/>
      <c r="F1640" s="7"/>
      <c r="G1640" s="7"/>
      <c r="H1640" s="7"/>
      <c r="I1640" s="6"/>
      <c r="J1640" s="7"/>
      <c r="K1640" s="7"/>
      <c r="L1640" s="7"/>
      <c r="M1640" s="7"/>
      <c r="N1640" s="7"/>
      <c r="O1640" s="7"/>
      <c r="P1640" s="7"/>
      <c r="Q1640" s="7"/>
      <c r="R1640" s="7"/>
      <c r="S1640" s="7"/>
      <c r="T1640" s="7"/>
      <c r="U1640" s="7"/>
      <c r="V1640" s="7"/>
      <c r="W1640" s="7"/>
    </row>
    <row r="1641" spans="2:23" x14ac:dyDescent="0.2">
      <c r="B1641" s="66">
        <f t="shared" si="25"/>
        <v>68</v>
      </c>
      <c r="C1641" t="str">
        <f>IF(E1620="","","Data10Label="&amp; IF(VLOOKUP(B1620,'INI DATA'!$C$3:$AD$100,25,FALSE)&lt;&gt;"","""" &amp; VLOOKUP(B1620,'INI DATA'!$C$3:$AD$100,25,FALSE)&amp;"""",""))</f>
        <v/>
      </c>
      <c r="D1641" s="65"/>
      <c r="E1641" s="64"/>
      <c r="F1641" s="7"/>
      <c r="G1641" s="7"/>
      <c r="H1641" s="7"/>
      <c r="I1641" s="6"/>
      <c r="J1641" s="7"/>
      <c r="K1641" s="7"/>
      <c r="L1641" s="7"/>
      <c r="M1641" s="7"/>
      <c r="N1641" s="7"/>
      <c r="O1641" s="7"/>
      <c r="P1641" s="7"/>
      <c r="Q1641" s="7"/>
      <c r="R1641" s="7"/>
      <c r="S1641" s="7"/>
      <c r="T1641" s="7"/>
      <c r="U1641" s="7"/>
      <c r="V1641" s="7"/>
      <c r="W1641" s="7"/>
    </row>
    <row r="1642" spans="2:23" x14ac:dyDescent="0.2">
      <c r="B1642" s="66">
        <f t="shared" si="25"/>
        <v>68</v>
      </c>
      <c r="C1642" t="str">
        <f>IF(E1620="","","Timer=" &amp; IF(VLOOKUP(B1620,'INI DATA'!$C$3:$AF$100,4,FALSE)="","",VLOOKUP(B1620,'INI DATA'!$C$3:$AF$100,4,FALSE)))</f>
        <v/>
      </c>
      <c r="D1642" s="65"/>
      <c r="E1642" s="64"/>
      <c r="F1642" s="7"/>
      <c r="G1642" s="7"/>
      <c r="H1642" s="7"/>
      <c r="I1642" s="6"/>
      <c r="J1642" s="7"/>
      <c r="K1642" s="7"/>
      <c r="L1642" s="7"/>
      <c r="M1642" s="7"/>
      <c r="N1642" s="7"/>
      <c r="O1642" s="7"/>
      <c r="P1642" s="7"/>
      <c r="Q1642" s="7"/>
      <c r="R1642" s="7"/>
      <c r="S1642" s="7"/>
      <c r="T1642" s="7"/>
      <c r="U1642" s="7"/>
      <c r="V1642" s="7"/>
      <c r="W1642" s="7"/>
    </row>
    <row r="1643" spans="2:23" x14ac:dyDescent="0.2">
      <c r="B1643" s="66">
        <f t="shared" si="25"/>
        <v>68</v>
      </c>
      <c r="C1643" t="str">
        <f>IF(E1620="","","PurgeDays=" &amp; IF(VLOOKUP(B1620,'INI DATA'!$C$3:$AD$100,7,FALSE)&lt;&gt;"",VLOOKUP(B1620,'INI DATA'!$C$3:$AD$100,26,FALSE),""))</f>
        <v/>
      </c>
      <c r="D1643" s="65"/>
      <c r="E1643" s="64"/>
      <c r="F1643" s="7"/>
      <c r="G1643" s="7"/>
      <c r="H1643" s="7"/>
      <c r="I1643" s="6"/>
      <c r="J1643" s="7"/>
      <c r="K1643" s="7"/>
      <c r="L1643" s="7"/>
      <c r="M1643" s="7"/>
      <c r="N1643" s="7"/>
      <c r="O1643" s="7"/>
      <c r="P1643" s="7"/>
      <c r="Q1643" s="7"/>
      <c r="R1643" s="7"/>
      <c r="S1643" s="7"/>
      <c r="T1643" s="7"/>
      <c r="U1643" s="7"/>
      <c r="V1643" s="7"/>
      <c r="W1643" s="7"/>
    </row>
    <row r="1644" spans="2:23" x14ac:dyDescent="0.2">
      <c r="B1644" s="66">
        <f t="shared" si="25"/>
        <v>69</v>
      </c>
      <c r="C1644" t="str">
        <f>IF(E1644="","","[DBTable" &amp; VLOOKUP(B1644,'INI DATA'!$C$3:$AF$99,1,FALSE) &amp; "]")</f>
        <v/>
      </c>
      <c r="D1644" s="65"/>
      <c r="E1644" s="64" t="str">
        <f>IF(VLOOKUP(B1644,'INI DATA'!$C$3:$AD$100,5,FALSE)="","","used")</f>
        <v/>
      </c>
      <c r="F1644" s="7"/>
      <c r="G1644" s="7"/>
      <c r="H1644" s="7"/>
      <c r="I1644" s="6"/>
      <c r="J1644" s="7"/>
      <c r="K1644" s="7"/>
      <c r="L1644" s="7"/>
      <c r="M1644" s="7"/>
      <c r="N1644" s="7"/>
      <c r="O1644" s="7"/>
      <c r="P1644" s="7"/>
      <c r="Q1644" s="7"/>
      <c r="R1644" s="7"/>
      <c r="S1644" s="7"/>
      <c r="T1644" s="7"/>
      <c r="U1644" s="7"/>
      <c r="V1644" s="7"/>
      <c r="W1644" s="7"/>
    </row>
    <row r="1645" spans="2:23" x14ac:dyDescent="0.2">
      <c r="B1645" s="66">
        <f t="shared" si="25"/>
        <v>69</v>
      </c>
      <c r="C1645" t="str">
        <f>IF(E1644="","","Name=" &amp; IF(VLOOKUP(B1644,'INI DATA'!$C$3:$AD$100,5,FALSE)="","",VLOOKUP(B1644,'INI DATA'!$C$3:$AD$100,2,FALSE)&amp;"-"&amp;VLOOKUP(B1644,'INI DATA'!$C$3:$AD$100,5,FALSE)))</f>
        <v/>
      </c>
      <c r="D1645" s="65"/>
      <c r="E1645" s="64"/>
      <c r="F1645" s="7"/>
      <c r="G1645" s="7"/>
      <c r="H1645" s="7"/>
      <c r="I1645" s="6"/>
      <c r="J1645" s="7"/>
      <c r="K1645" s="7"/>
      <c r="L1645" s="7"/>
      <c r="M1645" s="7"/>
      <c r="N1645" s="7"/>
      <c r="O1645" s="7"/>
      <c r="P1645" s="7"/>
      <c r="Q1645" s="7"/>
      <c r="R1645" s="7"/>
      <c r="S1645" s="7"/>
      <c r="T1645" s="7"/>
      <c r="U1645" s="7"/>
      <c r="V1645" s="7"/>
      <c r="W1645" s="7"/>
    </row>
    <row r="1646" spans="2:23" x14ac:dyDescent="0.2">
      <c r="B1646" s="66">
        <f t="shared" si="25"/>
        <v>69</v>
      </c>
      <c r="C1646" t="str">
        <f>IF(E1644="","","Data1=" &amp; IF(VLOOKUP(B1644,'INI DATA'!$C$3:$AD$100,6,FALSE)="",0,VLOOKUP(B1644,'INI DATA'!$C$3:$AD$100,6,FALSE)))</f>
        <v/>
      </c>
      <c r="D1646" s="65"/>
      <c r="E1646" s="64"/>
      <c r="F1646" s="7"/>
      <c r="G1646" s="7"/>
      <c r="H1646" s="7"/>
      <c r="I1646" s="6"/>
      <c r="J1646" s="7"/>
      <c r="K1646" s="7"/>
      <c r="L1646" s="7"/>
      <c r="M1646" s="7"/>
      <c r="N1646" s="7"/>
      <c r="O1646" s="7"/>
      <c r="P1646" s="7"/>
      <c r="Q1646" s="7"/>
      <c r="R1646" s="7"/>
      <c r="S1646" s="7"/>
      <c r="T1646" s="7"/>
      <c r="U1646" s="7"/>
      <c r="V1646" s="7"/>
      <c r="W1646" s="7"/>
    </row>
    <row r="1647" spans="2:23" x14ac:dyDescent="0.2">
      <c r="B1647" s="66">
        <f t="shared" si="25"/>
        <v>69</v>
      </c>
      <c r="C1647" t="str">
        <f>IF(E1644="","","Data1Label="&amp; IF(VLOOKUP(B1644,'INI DATA'!$C$3:$AD$100,7,FALSE)&lt;&gt;"","""" &amp; VLOOKUP(B1644,'INI DATA'!$C$3:$AD$100,7,FALSE)&amp;"""",""))</f>
        <v/>
      </c>
      <c r="D1647" s="65"/>
      <c r="E1647" s="64"/>
      <c r="F1647" s="7"/>
      <c r="G1647" s="7"/>
      <c r="H1647" s="7"/>
      <c r="I1647" s="6"/>
      <c r="J1647" s="7"/>
      <c r="K1647" s="7"/>
      <c r="L1647" s="7"/>
      <c r="M1647" s="7"/>
      <c r="N1647" s="7"/>
      <c r="O1647" s="7"/>
      <c r="P1647" s="7"/>
      <c r="Q1647" s="7"/>
      <c r="R1647" s="7"/>
      <c r="S1647" s="7"/>
      <c r="T1647" s="7"/>
      <c r="U1647" s="7"/>
      <c r="V1647" s="7"/>
      <c r="W1647" s="7"/>
    </row>
    <row r="1648" spans="2:23" x14ac:dyDescent="0.2">
      <c r="B1648" s="66">
        <f t="shared" si="25"/>
        <v>69</v>
      </c>
      <c r="C1648" t="str">
        <f>IF(E1644="","","Data2=" &amp; IF(VLOOKUP(B1644,'INI DATA'!$C$3:$AD$100,8,FALSE)="","",VLOOKUP(B1644,'INI DATA'!$C$3:$AD$100,8,FALSE)))</f>
        <v/>
      </c>
      <c r="D1648" s="65"/>
      <c r="E1648" s="64"/>
      <c r="F1648" s="7"/>
      <c r="G1648" s="7"/>
      <c r="H1648" s="7"/>
      <c r="I1648" s="6"/>
      <c r="J1648" s="7"/>
      <c r="K1648" s="7"/>
      <c r="L1648" s="7"/>
      <c r="M1648" s="7"/>
      <c r="N1648" s="7"/>
      <c r="O1648" s="7"/>
      <c r="P1648" s="7"/>
      <c r="Q1648" s="7"/>
      <c r="R1648" s="7"/>
      <c r="S1648" s="7"/>
      <c r="T1648" s="7"/>
      <c r="U1648" s="7"/>
      <c r="V1648" s="7"/>
      <c r="W1648" s="7"/>
    </row>
    <row r="1649" spans="2:23" x14ac:dyDescent="0.2">
      <c r="B1649" s="66">
        <f t="shared" si="25"/>
        <v>69</v>
      </c>
      <c r="C1649" t="str">
        <f>IF(E1644="","","Data2Label="&amp; IF(VLOOKUP(B1644,'INI DATA'!$C$3:$AD$100,9,FALSE)&lt;&gt;"","""" &amp; VLOOKUP(B1644,'INI DATA'!$C$3:$AD$100,9,FALSE)&amp;"""",""))</f>
        <v/>
      </c>
      <c r="D1649" s="65"/>
      <c r="E1649" s="64"/>
      <c r="F1649" s="7"/>
      <c r="G1649" s="7"/>
      <c r="H1649" s="7"/>
      <c r="I1649" s="6"/>
      <c r="J1649" s="7"/>
      <c r="K1649" s="7"/>
      <c r="L1649" s="7"/>
      <c r="M1649" s="7"/>
      <c r="N1649" s="7"/>
      <c r="O1649" s="7"/>
      <c r="P1649" s="7"/>
      <c r="Q1649" s="7"/>
      <c r="R1649" s="7"/>
      <c r="S1649" s="7"/>
      <c r="T1649" s="7"/>
      <c r="U1649" s="7"/>
      <c r="V1649" s="7"/>
      <c r="W1649" s="7"/>
    </row>
    <row r="1650" spans="2:23" x14ac:dyDescent="0.2">
      <c r="B1650" s="66">
        <f t="shared" si="25"/>
        <v>69</v>
      </c>
      <c r="C1650" t="str">
        <f>IF(E1644="","","Data3=" &amp; IF(VLOOKUP(B1644,'INI DATA'!$C$3:$AD$100,10,FALSE)="","",VLOOKUP(B1644,'INI DATA'!$C$3:$AD$100,10,FALSE)))</f>
        <v/>
      </c>
      <c r="D1650" s="65"/>
      <c r="E1650" s="64"/>
      <c r="F1650" s="7"/>
      <c r="G1650" s="7"/>
      <c r="H1650" s="7"/>
      <c r="I1650" s="6"/>
      <c r="J1650" s="7"/>
      <c r="K1650" s="7"/>
      <c r="L1650" s="7"/>
      <c r="M1650" s="7"/>
      <c r="N1650" s="7"/>
      <c r="O1650" s="7"/>
      <c r="P1650" s="7"/>
      <c r="Q1650" s="7"/>
      <c r="R1650" s="7"/>
      <c r="S1650" s="7"/>
      <c r="T1650" s="7"/>
      <c r="U1650" s="7"/>
      <c r="V1650" s="7"/>
      <c r="W1650" s="7"/>
    </row>
    <row r="1651" spans="2:23" x14ac:dyDescent="0.2">
      <c r="B1651" s="66">
        <f t="shared" ref="B1651:B1714" si="26">IF((ROW()/24)&lt;&gt;ROUND(ROW()/24,0),ROUND(ROW()/24,0),ROW()/24)</f>
        <v>69</v>
      </c>
      <c r="C1651" t="str">
        <f>IF(E1644="","","Data3Label="&amp; IF(VLOOKUP(B1644,'INI DATA'!$C$3:$AD$100,11,FALSE)&lt;&gt;"","""" &amp; VLOOKUP(B1644,'INI DATA'!$C$3:$AD$100,11,FALSE)&amp;"""",""))</f>
        <v/>
      </c>
      <c r="D1651" s="65"/>
      <c r="E1651" s="64"/>
      <c r="F1651" s="7"/>
      <c r="G1651" s="7"/>
      <c r="H1651" s="7"/>
      <c r="I1651" s="6"/>
      <c r="J1651" s="7"/>
      <c r="K1651" s="7"/>
      <c r="L1651" s="7"/>
      <c r="M1651" s="7"/>
      <c r="N1651" s="7"/>
      <c r="O1651" s="7"/>
      <c r="P1651" s="7"/>
      <c r="Q1651" s="7"/>
      <c r="R1651" s="7"/>
      <c r="S1651" s="7"/>
      <c r="T1651" s="7"/>
      <c r="U1651" s="7"/>
      <c r="V1651" s="7"/>
      <c r="W1651" s="7"/>
    </row>
    <row r="1652" spans="2:23" x14ac:dyDescent="0.2">
      <c r="B1652" s="66">
        <f t="shared" si="26"/>
        <v>69</v>
      </c>
      <c r="C1652" t="str">
        <f>IF(E1644="","","Data4=" &amp; IF(VLOOKUP(B1644,'INI DATA'!$C$3:$AD$100,12,FALSE)="","",VLOOKUP(B1644,'INI DATA'!$C$3:$AD$100,12,FALSE)))</f>
        <v/>
      </c>
      <c r="D1652" s="65"/>
      <c r="E1652" s="64"/>
      <c r="F1652" s="7"/>
      <c r="G1652" s="7"/>
      <c r="H1652" s="7"/>
      <c r="I1652" s="6"/>
      <c r="J1652" s="7"/>
      <c r="K1652" s="7"/>
      <c r="L1652" s="7"/>
      <c r="M1652" s="7"/>
      <c r="N1652" s="7"/>
      <c r="O1652" s="7"/>
      <c r="P1652" s="7"/>
      <c r="Q1652" s="7"/>
      <c r="R1652" s="7"/>
      <c r="S1652" s="7"/>
      <c r="T1652" s="7"/>
      <c r="U1652" s="7"/>
      <c r="V1652" s="7"/>
      <c r="W1652" s="7"/>
    </row>
    <row r="1653" spans="2:23" x14ac:dyDescent="0.2">
      <c r="B1653" s="66">
        <f t="shared" si="26"/>
        <v>69</v>
      </c>
      <c r="C1653" t="str">
        <f>IF(E1644="","","Data4Label="&amp; IF(VLOOKUP(B1644,'INI DATA'!$C$3:$AD$100,13,FALSE)&lt;&gt;"","""" &amp; VLOOKUP(B1644,'INI DATA'!$C$3:$AD$100,13,FALSE)&amp;"""",""))</f>
        <v/>
      </c>
      <c r="D1653" s="65"/>
      <c r="E1653" s="64"/>
      <c r="F1653" s="7"/>
      <c r="G1653" s="7"/>
      <c r="H1653" s="7"/>
      <c r="I1653" s="6"/>
      <c r="J1653" s="7"/>
      <c r="K1653" s="7"/>
      <c r="L1653" s="7"/>
      <c r="M1653" s="7"/>
      <c r="N1653" s="7"/>
      <c r="O1653" s="7"/>
      <c r="P1653" s="7"/>
      <c r="Q1653" s="7"/>
      <c r="R1653" s="7"/>
      <c r="S1653" s="7"/>
      <c r="T1653" s="7"/>
      <c r="U1653" s="7"/>
      <c r="V1653" s="7"/>
      <c r="W1653" s="7"/>
    </row>
    <row r="1654" spans="2:23" x14ac:dyDescent="0.2">
      <c r="B1654" s="66">
        <f t="shared" si="26"/>
        <v>69</v>
      </c>
      <c r="C1654" t="str">
        <f>IF(E1644="","","Data5=" &amp; IF(VLOOKUP(B1644,'INI DATA'!$C$3:$AD$100,14,FALSE)="","",VLOOKUP(B1644,'INI DATA'!$C$3:$AD$100,14,FALSE)))</f>
        <v/>
      </c>
      <c r="D1654" s="65"/>
      <c r="E1654" s="64"/>
      <c r="F1654" s="7"/>
      <c r="G1654" s="7"/>
      <c r="H1654" s="7"/>
      <c r="I1654" s="6"/>
      <c r="J1654" s="7"/>
      <c r="K1654" s="7"/>
      <c r="L1654" s="7"/>
      <c r="M1654" s="7"/>
      <c r="N1654" s="7"/>
      <c r="O1654" s="7"/>
      <c r="P1654" s="7"/>
      <c r="Q1654" s="7"/>
      <c r="R1654" s="7"/>
      <c r="S1654" s="7"/>
      <c r="T1654" s="7"/>
      <c r="U1654" s="7"/>
      <c r="V1654" s="7"/>
      <c r="W1654" s="7"/>
    </row>
    <row r="1655" spans="2:23" x14ac:dyDescent="0.2">
      <c r="B1655" s="66">
        <f t="shared" si="26"/>
        <v>69</v>
      </c>
      <c r="C1655" t="str">
        <f>IF(E1644="","","Data5Label="&amp; IF(VLOOKUP(B1644,'INI DATA'!$C$3:$AD$100,15,FALSE)&lt;&gt;"","""" &amp; VLOOKUP(B1644,'INI DATA'!$C$3:$AD$100,15,FALSE)&amp;"""",""))</f>
        <v/>
      </c>
      <c r="D1655" s="65"/>
      <c r="E1655" s="64"/>
      <c r="F1655" s="7"/>
      <c r="G1655" s="7"/>
      <c r="H1655" s="7"/>
      <c r="I1655" s="6"/>
      <c r="J1655" s="7"/>
      <c r="K1655" s="7"/>
      <c r="L1655" s="7"/>
      <c r="M1655" s="7"/>
      <c r="N1655" s="7"/>
      <c r="O1655" s="7"/>
      <c r="P1655" s="7"/>
      <c r="Q1655" s="7"/>
      <c r="R1655" s="7"/>
      <c r="S1655" s="7"/>
      <c r="T1655" s="7"/>
      <c r="U1655" s="7"/>
      <c r="V1655" s="7"/>
      <c r="W1655" s="7"/>
    </row>
    <row r="1656" spans="2:23" x14ac:dyDescent="0.2">
      <c r="B1656" s="66">
        <f t="shared" si="26"/>
        <v>69</v>
      </c>
      <c r="C1656" t="str">
        <f>IF(E1644="","","Data6=" &amp; IF(VLOOKUP(B1644,'INI DATA'!$C$3:$AD$100,16,FALSE)="","",VLOOKUP(B1644,'INI DATA'!$C$3:$AD$100,16,FALSE)))</f>
        <v/>
      </c>
      <c r="D1656" s="65"/>
      <c r="E1656" s="64"/>
      <c r="F1656" s="7"/>
      <c r="G1656" s="7"/>
      <c r="H1656" s="7"/>
      <c r="I1656" s="6"/>
      <c r="J1656" s="7"/>
      <c r="K1656" s="7"/>
      <c r="L1656" s="7"/>
      <c r="M1656" s="7"/>
      <c r="N1656" s="7"/>
      <c r="O1656" s="7"/>
      <c r="P1656" s="7"/>
      <c r="Q1656" s="7"/>
      <c r="R1656" s="7"/>
      <c r="S1656" s="7"/>
      <c r="T1656" s="7"/>
      <c r="U1656" s="7"/>
      <c r="V1656" s="7"/>
      <c r="W1656" s="7"/>
    </row>
    <row r="1657" spans="2:23" x14ac:dyDescent="0.2">
      <c r="B1657" s="66">
        <f t="shared" si="26"/>
        <v>69</v>
      </c>
      <c r="C1657" t="str">
        <f>IF(E1644="","","Data6Label="&amp; IF(VLOOKUP(B1644,'INI DATA'!$C$3:$AD$100,17,FALSE)&lt;&gt;"","""" &amp; VLOOKUP(B1644,'INI DATA'!$C$3:$AD$100,17,FALSE)&amp;"""",""))</f>
        <v/>
      </c>
      <c r="D1657" s="65"/>
      <c r="E1657" s="64"/>
      <c r="F1657" s="7"/>
      <c r="G1657" s="7"/>
      <c r="H1657" s="7"/>
      <c r="I1657" s="6"/>
      <c r="J1657" s="7"/>
      <c r="K1657" s="7"/>
      <c r="L1657" s="7"/>
      <c r="M1657" s="7"/>
      <c r="N1657" s="7"/>
      <c r="O1657" s="7"/>
      <c r="P1657" s="7"/>
      <c r="Q1657" s="7"/>
      <c r="R1657" s="7"/>
      <c r="S1657" s="7"/>
      <c r="T1657" s="7"/>
      <c r="U1657" s="7"/>
      <c r="V1657" s="7"/>
      <c r="W1657" s="7"/>
    </row>
    <row r="1658" spans="2:23" x14ac:dyDescent="0.2">
      <c r="B1658" s="66">
        <f t="shared" si="26"/>
        <v>69</v>
      </c>
      <c r="C1658" t="str">
        <f>IF(E1644="","","Data7=" &amp; IF(VLOOKUP(B1646,'INI DATA'!$C$3:$AD$100,18,FALSE)="","",VLOOKUP(B1646,'INI DATA'!$C$3:$AD$100,18,FALSE)))</f>
        <v/>
      </c>
      <c r="D1658" s="65"/>
      <c r="E1658" s="64"/>
      <c r="F1658" s="7"/>
      <c r="G1658" s="7"/>
      <c r="H1658" s="7"/>
      <c r="I1658" s="6"/>
      <c r="J1658" s="7"/>
      <c r="K1658" s="7"/>
      <c r="L1658" s="7"/>
      <c r="M1658" s="7"/>
      <c r="N1658" s="7"/>
      <c r="O1658" s="7"/>
      <c r="P1658" s="7"/>
      <c r="Q1658" s="7"/>
      <c r="R1658" s="7"/>
      <c r="S1658" s="7"/>
      <c r="T1658" s="7"/>
      <c r="U1658" s="7"/>
      <c r="V1658" s="7"/>
      <c r="W1658" s="7"/>
    </row>
    <row r="1659" spans="2:23" x14ac:dyDescent="0.2">
      <c r="B1659" s="66">
        <f t="shared" si="26"/>
        <v>69</v>
      </c>
      <c r="C1659" t="str">
        <f>IF(E1644="","","Data7Label="&amp; IF(VLOOKUP(B1644,'INI DATA'!$C$3:$AD$100,19,FALSE)&lt;&gt;"","""" &amp; VLOOKUP(B1644,'INI DATA'!$C$3:$AD$100,19,FALSE)&amp;"""",""))</f>
        <v/>
      </c>
      <c r="D1659" s="65"/>
      <c r="E1659" s="64"/>
      <c r="F1659" s="7"/>
      <c r="G1659" s="7"/>
      <c r="H1659" s="7"/>
      <c r="I1659" s="6"/>
      <c r="J1659" s="7"/>
      <c r="K1659" s="7"/>
      <c r="L1659" s="7"/>
      <c r="M1659" s="7"/>
      <c r="N1659" s="7"/>
      <c r="O1659" s="7"/>
      <c r="P1659" s="7"/>
      <c r="Q1659" s="7"/>
      <c r="R1659" s="7"/>
      <c r="S1659" s="7"/>
      <c r="T1659" s="7"/>
      <c r="U1659" s="7"/>
      <c r="V1659" s="7"/>
      <c r="W1659" s="7"/>
    </row>
    <row r="1660" spans="2:23" x14ac:dyDescent="0.2">
      <c r="B1660" s="66">
        <f t="shared" si="26"/>
        <v>69</v>
      </c>
      <c r="C1660" t="str">
        <f>IF(E1644="","","Data8=" &amp; IF(VLOOKUP(B1646,'INI DATA'!$C$3:$AD$100,20,FALSE)="","",VLOOKUP(B1646,'INI DATA'!$C$3:$AD$100,20,FALSE)))</f>
        <v/>
      </c>
      <c r="D1660" s="65"/>
      <c r="E1660" s="64"/>
      <c r="F1660" s="7"/>
      <c r="G1660" s="7"/>
      <c r="H1660" s="7"/>
      <c r="I1660" s="6"/>
      <c r="J1660" s="7"/>
      <c r="K1660" s="7"/>
      <c r="L1660" s="7"/>
      <c r="M1660" s="7"/>
      <c r="N1660" s="7"/>
      <c r="O1660" s="7"/>
      <c r="P1660" s="7"/>
      <c r="Q1660" s="7"/>
      <c r="R1660" s="7"/>
      <c r="S1660" s="7"/>
      <c r="T1660" s="7"/>
      <c r="U1660" s="7"/>
      <c r="V1660" s="7"/>
      <c r="W1660" s="7"/>
    </row>
    <row r="1661" spans="2:23" x14ac:dyDescent="0.2">
      <c r="B1661" s="66">
        <f t="shared" si="26"/>
        <v>69</v>
      </c>
      <c r="C1661" t="str">
        <f>IF(E1644="","","Data8Label="&amp; IF(VLOOKUP(B1644,'INI DATA'!$C$3:$AD$100,21,FALSE)&lt;&gt;"","""" &amp; VLOOKUP(B1644,'INI DATA'!$C$3:$AD$100,21,FALSE)&amp;"""",""))</f>
        <v/>
      </c>
      <c r="D1661" s="65"/>
      <c r="E1661" s="64"/>
      <c r="F1661" s="7"/>
      <c r="G1661" s="7"/>
      <c r="H1661" s="7"/>
      <c r="I1661" s="6"/>
      <c r="J1661" s="7"/>
      <c r="K1661" s="7"/>
      <c r="L1661" s="7"/>
      <c r="M1661" s="7"/>
      <c r="N1661" s="7"/>
      <c r="O1661" s="7"/>
      <c r="P1661" s="7"/>
      <c r="Q1661" s="7"/>
      <c r="R1661" s="7"/>
      <c r="S1661" s="7"/>
      <c r="T1661" s="7"/>
      <c r="U1661" s="7"/>
      <c r="V1661" s="7"/>
      <c r="W1661" s="7"/>
    </row>
    <row r="1662" spans="2:23" x14ac:dyDescent="0.2">
      <c r="B1662" s="66">
        <f t="shared" si="26"/>
        <v>69</v>
      </c>
      <c r="C1662" t="str">
        <f>IF(E1644="","","Data9=" &amp; IF(VLOOKUP(B1646,'INI DATA'!$C$3:$AD$100,22,FALSE)="","",VLOOKUP(B1646,'INI DATA'!$C$3:$AD$100,22,FALSE)))</f>
        <v/>
      </c>
      <c r="D1662" s="65"/>
      <c r="E1662" s="64"/>
      <c r="F1662" s="7"/>
      <c r="G1662" s="7"/>
      <c r="H1662" s="7"/>
      <c r="I1662" s="6"/>
      <c r="J1662" s="7"/>
      <c r="K1662" s="7"/>
      <c r="L1662" s="7"/>
      <c r="M1662" s="7"/>
      <c r="N1662" s="7"/>
      <c r="O1662" s="7"/>
      <c r="P1662" s="7"/>
      <c r="Q1662" s="7"/>
      <c r="R1662" s="7"/>
      <c r="S1662" s="7"/>
      <c r="T1662" s="7"/>
      <c r="U1662" s="7"/>
      <c r="V1662" s="7"/>
      <c r="W1662" s="7"/>
    </row>
    <row r="1663" spans="2:23" x14ac:dyDescent="0.2">
      <c r="B1663" s="66">
        <f t="shared" si="26"/>
        <v>69</v>
      </c>
      <c r="C1663" t="str">
        <f>IF(E1644="","","Data9Label="&amp; IF(VLOOKUP(B1644,'INI DATA'!$C$3:$AD$100,23,FALSE)&lt;&gt;"","""" &amp; VLOOKUP(B1644,'INI DATA'!$C$3:$AD$100,23,FALSE)&amp;"""",""))</f>
        <v/>
      </c>
      <c r="D1663" s="65"/>
      <c r="E1663" s="64"/>
      <c r="F1663" s="7"/>
      <c r="G1663" s="7"/>
      <c r="H1663" s="7"/>
      <c r="I1663" s="6"/>
      <c r="J1663" s="7"/>
      <c r="K1663" s="7"/>
      <c r="L1663" s="7"/>
      <c r="M1663" s="7"/>
      <c r="N1663" s="7"/>
      <c r="O1663" s="7"/>
      <c r="P1663" s="7"/>
      <c r="Q1663" s="7"/>
      <c r="R1663" s="7"/>
      <c r="S1663" s="7"/>
      <c r="T1663" s="7"/>
      <c r="U1663" s="7"/>
      <c r="V1663" s="7"/>
      <c r="W1663" s="7"/>
    </row>
    <row r="1664" spans="2:23" x14ac:dyDescent="0.2">
      <c r="B1664" s="66">
        <f t="shared" si="26"/>
        <v>69</v>
      </c>
      <c r="C1664" t="str">
        <f>IF(E1644="","","Data10=" &amp; IF(VLOOKUP(B1646,'INI DATA'!$C$3:$AD$100,24,FALSE)="","",VLOOKUP(B1646,'INI DATA'!$C$3:$AD$100,24,FALSE)))</f>
        <v/>
      </c>
      <c r="D1664" s="65"/>
      <c r="E1664" s="64"/>
      <c r="F1664" s="7"/>
      <c r="G1664" s="7"/>
      <c r="H1664" s="7"/>
      <c r="I1664" s="6"/>
      <c r="J1664" s="7"/>
      <c r="K1664" s="7"/>
      <c r="L1664" s="7"/>
      <c r="M1664" s="7"/>
      <c r="N1664" s="7"/>
      <c r="O1664" s="7"/>
      <c r="P1664" s="7"/>
      <c r="Q1664" s="7"/>
      <c r="R1664" s="7"/>
      <c r="S1664" s="7"/>
      <c r="T1664" s="7"/>
      <c r="U1664" s="7"/>
      <c r="V1664" s="7"/>
      <c r="W1664" s="7"/>
    </row>
    <row r="1665" spans="2:23" x14ac:dyDescent="0.2">
      <c r="B1665" s="66">
        <f t="shared" si="26"/>
        <v>69</v>
      </c>
      <c r="C1665" t="str">
        <f>IF(E1644="","","Data10Label="&amp; IF(VLOOKUP(B1644,'INI DATA'!$C$3:$AD$100,25,FALSE)&lt;&gt;"","""" &amp; VLOOKUP(B1644,'INI DATA'!$C$3:$AD$100,25,FALSE)&amp;"""",""))</f>
        <v/>
      </c>
      <c r="D1665" s="65"/>
      <c r="E1665" s="64"/>
      <c r="F1665" s="7"/>
      <c r="G1665" s="7"/>
      <c r="H1665" s="7"/>
      <c r="I1665" s="6"/>
      <c r="J1665" s="7"/>
      <c r="K1665" s="7"/>
      <c r="L1665" s="7"/>
      <c r="M1665" s="7"/>
      <c r="N1665" s="7"/>
      <c r="O1665" s="7"/>
      <c r="P1665" s="7"/>
      <c r="Q1665" s="7"/>
      <c r="R1665" s="7"/>
      <c r="S1665" s="7"/>
      <c r="T1665" s="7"/>
      <c r="U1665" s="7"/>
      <c r="V1665" s="7"/>
      <c r="W1665" s="7"/>
    </row>
    <row r="1666" spans="2:23" x14ac:dyDescent="0.2">
      <c r="B1666" s="66">
        <f t="shared" si="26"/>
        <v>69</v>
      </c>
      <c r="C1666" t="str">
        <f>IF(E1644="","","Timer=" &amp; IF(VLOOKUP(B1644,'INI DATA'!$C$3:$AF$100,4,FALSE)="","",VLOOKUP(B1644,'INI DATA'!$C$3:$AF$100,4,FALSE)))</f>
        <v/>
      </c>
      <c r="D1666" s="65"/>
      <c r="E1666" s="64"/>
      <c r="F1666" s="7"/>
      <c r="G1666" s="7"/>
      <c r="H1666" s="7"/>
      <c r="I1666" s="6"/>
      <c r="J1666" s="7"/>
      <c r="K1666" s="7"/>
      <c r="L1666" s="7"/>
      <c r="M1666" s="7"/>
      <c r="N1666" s="7"/>
      <c r="O1666" s="7"/>
      <c r="P1666" s="7"/>
      <c r="Q1666" s="7"/>
      <c r="R1666" s="7"/>
      <c r="S1666" s="7"/>
      <c r="T1666" s="7"/>
      <c r="U1666" s="7"/>
      <c r="V1666" s="7"/>
      <c r="W1666" s="7"/>
    </row>
    <row r="1667" spans="2:23" x14ac:dyDescent="0.2">
      <c r="B1667" s="66">
        <f t="shared" si="26"/>
        <v>69</v>
      </c>
      <c r="C1667" t="str">
        <f>IF(E1644="","","PurgeDays=" &amp; IF(VLOOKUP(B1644,'INI DATA'!$C$3:$AD$100,7,FALSE)&lt;&gt;"",VLOOKUP(B1644,'INI DATA'!$C$3:$AD$100,26,FALSE),""))</f>
        <v/>
      </c>
      <c r="D1667" s="65"/>
      <c r="E1667" s="64"/>
      <c r="F1667" s="7"/>
      <c r="G1667" s="7"/>
      <c r="H1667" s="7"/>
      <c r="I1667" s="6"/>
      <c r="J1667" s="7"/>
      <c r="K1667" s="7"/>
      <c r="L1667" s="7"/>
      <c r="M1667" s="7"/>
      <c r="N1667" s="7"/>
      <c r="O1667" s="7"/>
      <c r="P1667" s="7"/>
      <c r="Q1667" s="7"/>
      <c r="R1667" s="7"/>
      <c r="S1667" s="7"/>
      <c r="T1667" s="7"/>
      <c r="U1667" s="7"/>
      <c r="V1667" s="7"/>
      <c r="W1667" s="7"/>
    </row>
    <row r="1668" spans="2:23" x14ac:dyDescent="0.2">
      <c r="B1668" s="66">
        <f t="shared" si="26"/>
        <v>70</v>
      </c>
      <c r="C1668" t="str">
        <f>IF(E1668="","","[DBTable" &amp; VLOOKUP(B1668,'INI DATA'!$C$3:$AF$99,1,FALSE) &amp; "]")</f>
        <v/>
      </c>
      <c r="D1668" s="65"/>
      <c r="E1668" s="64" t="str">
        <f>IF(VLOOKUP(B1668,'INI DATA'!$C$3:$AD$100,5,FALSE)="","","used")</f>
        <v/>
      </c>
      <c r="F1668" s="7"/>
      <c r="G1668" s="7"/>
      <c r="H1668" s="7"/>
      <c r="I1668" s="6"/>
      <c r="J1668" s="7"/>
      <c r="K1668" s="7"/>
      <c r="L1668" s="7"/>
      <c r="M1668" s="7"/>
      <c r="N1668" s="7"/>
      <c r="O1668" s="7"/>
      <c r="P1668" s="7"/>
      <c r="Q1668" s="7"/>
      <c r="R1668" s="7"/>
      <c r="S1668" s="7"/>
      <c r="T1668" s="7"/>
      <c r="U1668" s="7"/>
      <c r="V1668" s="7"/>
      <c r="W1668" s="7"/>
    </row>
    <row r="1669" spans="2:23" x14ac:dyDescent="0.2">
      <c r="B1669" s="66">
        <f t="shared" si="26"/>
        <v>70</v>
      </c>
      <c r="C1669" t="str">
        <f>IF(E1668="","","Name=" &amp; IF(VLOOKUP(B1668,'INI DATA'!$C$3:$AD$100,5,FALSE)="","",VLOOKUP(B1668,'INI DATA'!$C$3:$AD$100,2,FALSE)&amp;"-"&amp;VLOOKUP(B1668,'INI DATA'!$C$3:$AD$100,5,FALSE)))</f>
        <v/>
      </c>
      <c r="D1669" s="65"/>
      <c r="E1669" s="64"/>
      <c r="F1669" s="7"/>
      <c r="G1669" s="7"/>
      <c r="H1669" s="7"/>
      <c r="I1669" s="6"/>
      <c r="J1669" s="7"/>
      <c r="K1669" s="7"/>
      <c r="L1669" s="7"/>
      <c r="M1669" s="7"/>
      <c r="N1669" s="7"/>
      <c r="O1669" s="7"/>
      <c r="P1669" s="7"/>
      <c r="Q1669" s="7"/>
      <c r="R1669" s="7"/>
      <c r="S1669" s="7"/>
      <c r="T1669" s="7"/>
      <c r="U1669" s="7"/>
      <c r="V1669" s="7"/>
      <c r="W1669" s="7"/>
    </row>
    <row r="1670" spans="2:23" x14ac:dyDescent="0.2">
      <c r="B1670" s="66">
        <f t="shared" si="26"/>
        <v>70</v>
      </c>
      <c r="C1670" t="str">
        <f>IF(E1668="","","Data1=" &amp; IF(VLOOKUP(B1668,'INI DATA'!$C$3:$AD$100,6,FALSE)="",0,VLOOKUP(B1668,'INI DATA'!$C$3:$AD$100,6,FALSE)))</f>
        <v/>
      </c>
      <c r="D1670" s="65"/>
      <c r="E1670" s="64"/>
      <c r="F1670" s="7"/>
      <c r="G1670" s="7"/>
      <c r="H1670" s="7"/>
      <c r="I1670" s="6"/>
      <c r="J1670" s="7"/>
      <c r="K1670" s="7"/>
      <c r="L1670" s="7"/>
      <c r="M1670" s="7"/>
      <c r="N1670" s="7"/>
      <c r="O1670" s="7"/>
      <c r="P1670" s="7"/>
      <c r="Q1670" s="7"/>
      <c r="R1670" s="7"/>
      <c r="S1670" s="7"/>
      <c r="T1670" s="7"/>
      <c r="U1670" s="7"/>
      <c r="V1670" s="7"/>
      <c r="W1670" s="7"/>
    </row>
    <row r="1671" spans="2:23" x14ac:dyDescent="0.2">
      <c r="B1671" s="66">
        <f t="shared" si="26"/>
        <v>70</v>
      </c>
      <c r="C1671" t="str">
        <f>IF(E1668="","","Data1Label="&amp; IF(VLOOKUP(B1668,'INI DATA'!$C$3:$AD$100,7,FALSE)&lt;&gt;"","""" &amp; VLOOKUP(B1668,'INI DATA'!$C$3:$AD$100,7,FALSE)&amp;"""",""))</f>
        <v/>
      </c>
      <c r="D1671" s="65"/>
      <c r="E1671" s="64"/>
      <c r="F1671" s="7"/>
      <c r="G1671" s="7"/>
      <c r="H1671" s="7"/>
      <c r="I1671" s="6"/>
      <c r="J1671" s="7"/>
      <c r="K1671" s="7"/>
      <c r="L1671" s="7"/>
      <c r="M1671" s="7"/>
      <c r="N1671" s="7"/>
      <c r="O1671" s="7"/>
      <c r="P1671" s="7"/>
      <c r="Q1671" s="7"/>
      <c r="R1671" s="7"/>
      <c r="S1671" s="7"/>
      <c r="T1671" s="7"/>
      <c r="U1671" s="7"/>
      <c r="V1671" s="7"/>
      <c r="W1671" s="7"/>
    </row>
    <row r="1672" spans="2:23" x14ac:dyDescent="0.2">
      <c r="B1672" s="66">
        <f t="shared" si="26"/>
        <v>70</v>
      </c>
      <c r="C1672" t="str">
        <f>IF(E1668="","","Data2=" &amp; IF(VLOOKUP(B1668,'INI DATA'!$C$3:$AD$100,8,FALSE)="","",VLOOKUP(B1668,'INI DATA'!$C$3:$AD$100,8,FALSE)))</f>
        <v/>
      </c>
      <c r="D1672" s="65"/>
      <c r="E1672" s="64"/>
      <c r="F1672" s="7"/>
      <c r="G1672" s="7"/>
      <c r="H1672" s="7"/>
      <c r="I1672" s="6"/>
      <c r="J1672" s="7"/>
      <c r="K1672" s="7"/>
      <c r="L1672" s="7"/>
      <c r="M1672" s="7"/>
      <c r="N1672" s="7"/>
      <c r="O1672" s="7"/>
      <c r="P1672" s="7"/>
      <c r="Q1672" s="7"/>
      <c r="R1672" s="7"/>
      <c r="S1672" s="7"/>
      <c r="T1672" s="7"/>
      <c r="U1672" s="7"/>
      <c r="V1672" s="7"/>
      <c r="W1672" s="7"/>
    </row>
    <row r="1673" spans="2:23" x14ac:dyDescent="0.2">
      <c r="B1673" s="66">
        <f t="shared" si="26"/>
        <v>70</v>
      </c>
      <c r="C1673" t="str">
        <f>IF(E1668="","","Data2Label="&amp; IF(VLOOKUP(B1668,'INI DATA'!$C$3:$AD$100,9,FALSE)&lt;&gt;"","""" &amp; VLOOKUP(B1668,'INI DATA'!$C$3:$AD$100,9,FALSE)&amp;"""",""))</f>
        <v/>
      </c>
      <c r="D1673" s="65"/>
      <c r="E1673" s="64"/>
      <c r="F1673" s="7"/>
      <c r="G1673" s="7"/>
      <c r="H1673" s="7"/>
      <c r="I1673" s="6"/>
      <c r="J1673" s="7"/>
      <c r="K1673" s="7"/>
      <c r="L1673" s="7"/>
      <c r="M1673" s="7"/>
      <c r="N1673" s="7"/>
      <c r="O1673" s="7"/>
      <c r="P1673" s="7"/>
      <c r="Q1673" s="7"/>
      <c r="R1673" s="7"/>
      <c r="S1673" s="7"/>
      <c r="T1673" s="7"/>
      <c r="U1673" s="7"/>
      <c r="V1673" s="7"/>
      <c r="W1673" s="7"/>
    </row>
    <row r="1674" spans="2:23" x14ac:dyDescent="0.2">
      <c r="B1674" s="66">
        <f t="shared" si="26"/>
        <v>70</v>
      </c>
      <c r="C1674" t="str">
        <f>IF(E1668="","","Data3=" &amp; IF(VLOOKUP(B1668,'INI DATA'!$C$3:$AD$100,10,FALSE)="","",VLOOKUP(B1668,'INI DATA'!$C$3:$AD$100,10,FALSE)))</f>
        <v/>
      </c>
      <c r="D1674" s="65"/>
      <c r="E1674" s="64"/>
      <c r="F1674" s="7"/>
      <c r="G1674" s="7"/>
      <c r="H1674" s="7"/>
      <c r="I1674" s="6"/>
      <c r="J1674" s="7"/>
      <c r="K1674" s="7"/>
      <c r="L1674" s="7"/>
      <c r="M1674" s="7"/>
      <c r="N1674" s="7"/>
      <c r="O1674" s="7"/>
      <c r="P1674" s="7"/>
      <c r="Q1674" s="7"/>
      <c r="R1674" s="7"/>
      <c r="S1674" s="7"/>
      <c r="T1674" s="7"/>
      <c r="U1674" s="7"/>
      <c r="V1674" s="7"/>
      <c r="W1674" s="7"/>
    </row>
    <row r="1675" spans="2:23" x14ac:dyDescent="0.2">
      <c r="B1675" s="66">
        <f t="shared" si="26"/>
        <v>70</v>
      </c>
      <c r="C1675" t="str">
        <f>IF(E1668="","","Data3Label="&amp; IF(VLOOKUP(B1668,'INI DATA'!$C$3:$AD$100,11,FALSE)&lt;&gt;"","""" &amp; VLOOKUP(B1668,'INI DATA'!$C$3:$AD$100,11,FALSE)&amp;"""",""))</f>
        <v/>
      </c>
      <c r="D1675" s="65"/>
      <c r="E1675" s="64"/>
      <c r="F1675" s="7"/>
      <c r="G1675" s="7"/>
      <c r="H1675" s="7"/>
      <c r="I1675" s="6"/>
      <c r="J1675" s="7"/>
      <c r="K1675" s="7"/>
      <c r="L1675" s="7"/>
      <c r="M1675" s="7"/>
      <c r="N1675" s="7"/>
      <c r="O1675" s="7"/>
      <c r="P1675" s="7"/>
      <c r="Q1675" s="7"/>
      <c r="R1675" s="7"/>
      <c r="S1675" s="7"/>
      <c r="T1675" s="7"/>
      <c r="U1675" s="7"/>
      <c r="V1675" s="7"/>
      <c r="W1675" s="7"/>
    </row>
    <row r="1676" spans="2:23" x14ac:dyDescent="0.2">
      <c r="B1676" s="66">
        <f t="shared" si="26"/>
        <v>70</v>
      </c>
      <c r="C1676" t="str">
        <f>IF(E1668="","","Data4=" &amp; IF(VLOOKUP(B1668,'INI DATA'!$C$3:$AD$100,12,FALSE)="","",VLOOKUP(B1668,'INI DATA'!$C$3:$AD$100,12,FALSE)))</f>
        <v/>
      </c>
      <c r="D1676" s="65"/>
      <c r="E1676" s="64"/>
      <c r="F1676" s="7"/>
      <c r="G1676" s="7"/>
      <c r="H1676" s="7"/>
      <c r="I1676" s="6"/>
      <c r="J1676" s="7"/>
      <c r="K1676" s="7"/>
      <c r="L1676" s="7"/>
      <c r="M1676" s="7"/>
      <c r="N1676" s="7"/>
      <c r="O1676" s="7"/>
      <c r="P1676" s="7"/>
      <c r="Q1676" s="7"/>
      <c r="R1676" s="7"/>
      <c r="S1676" s="7"/>
      <c r="T1676" s="7"/>
      <c r="U1676" s="7"/>
      <c r="V1676" s="7"/>
      <c r="W1676" s="7"/>
    </row>
    <row r="1677" spans="2:23" x14ac:dyDescent="0.2">
      <c r="B1677" s="66">
        <f t="shared" si="26"/>
        <v>70</v>
      </c>
      <c r="C1677" t="str">
        <f>IF(E1668="","","Data4Label="&amp; IF(VLOOKUP(B1668,'INI DATA'!$C$3:$AD$100,13,FALSE)&lt;&gt;"","""" &amp; VLOOKUP(B1668,'INI DATA'!$C$3:$AD$100,13,FALSE)&amp;"""",""))</f>
        <v/>
      </c>
      <c r="D1677" s="65"/>
      <c r="E1677" s="64"/>
      <c r="F1677" s="7"/>
      <c r="G1677" s="7"/>
      <c r="H1677" s="7"/>
      <c r="I1677" s="6"/>
      <c r="J1677" s="7"/>
      <c r="K1677" s="7"/>
      <c r="L1677" s="7"/>
      <c r="M1677" s="7"/>
      <c r="N1677" s="7"/>
      <c r="O1677" s="7"/>
      <c r="P1677" s="7"/>
      <c r="Q1677" s="7"/>
      <c r="R1677" s="7"/>
      <c r="S1677" s="7"/>
      <c r="T1677" s="7"/>
      <c r="U1677" s="7"/>
      <c r="V1677" s="7"/>
      <c r="W1677" s="7"/>
    </row>
    <row r="1678" spans="2:23" x14ac:dyDescent="0.2">
      <c r="B1678" s="66">
        <f t="shared" si="26"/>
        <v>70</v>
      </c>
      <c r="C1678" t="str">
        <f>IF(E1668="","","Data5=" &amp; IF(VLOOKUP(B1668,'INI DATA'!$C$3:$AD$100,14,FALSE)="","",VLOOKUP(B1668,'INI DATA'!$C$3:$AD$100,14,FALSE)))</f>
        <v/>
      </c>
      <c r="D1678" s="65"/>
      <c r="E1678" s="64"/>
      <c r="F1678" s="7"/>
      <c r="G1678" s="7"/>
      <c r="H1678" s="7"/>
      <c r="I1678" s="6"/>
      <c r="J1678" s="7"/>
      <c r="K1678" s="7"/>
      <c r="L1678" s="7"/>
      <c r="M1678" s="7"/>
      <c r="N1678" s="7"/>
      <c r="O1678" s="7"/>
      <c r="P1678" s="7"/>
      <c r="Q1678" s="7"/>
      <c r="R1678" s="7"/>
      <c r="S1678" s="7"/>
      <c r="T1678" s="7"/>
      <c r="U1678" s="7"/>
      <c r="V1678" s="7"/>
      <c r="W1678" s="7"/>
    </row>
    <row r="1679" spans="2:23" x14ac:dyDescent="0.2">
      <c r="B1679" s="66">
        <f t="shared" si="26"/>
        <v>70</v>
      </c>
      <c r="C1679" t="str">
        <f>IF(E1668="","","Data5Label="&amp; IF(VLOOKUP(B1668,'INI DATA'!$C$3:$AD$100,15,FALSE)&lt;&gt;"","""" &amp; VLOOKUP(B1668,'INI DATA'!$C$3:$AD$100,15,FALSE)&amp;"""",""))</f>
        <v/>
      </c>
      <c r="D1679" s="65"/>
      <c r="E1679" s="64"/>
      <c r="F1679" s="7"/>
      <c r="G1679" s="7"/>
      <c r="H1679" s="7"/>
      <c r="I1679" s="6"/>
      <c r="J1679" s="7"/>
      <c r="K1679" s="7"/>
      <c r="L1679" s="7"/>
      <c r="M1679" s="7"/>
      <c r="N1679" s="7"/>
      <c r="O1679" s="7"/>
      <c r="P1679" s="7"/>
      <c r="Q1679" s="7"/>
      <c r="R1679" s="7"/>
      <c r="S1679" s="7"/>
      <c r="T1679" s="7"/>
      <c r="U1679" s="7"/>
      <c r="V1679" s="7"/>
      <c r="W1679" s="7"/>
    </row>
    <row r="1680" spans="2:23" x14ac:dyDescent="0.2">
      <c r="B1680" s="66">
        <f t="shared" si="26"/>
        <v>70</v>
      </c>
      <c r="C1680" t="str">
        <f>IF(E1668="","","Data6=" &amp; IF(VLOOKUP(B1668,'INI DATA'!$C$3:$AD$100,16,FALSE)="","",VLOOKUP(B1668,'INI DATA'!$C$3:$AD$100,16,FALSE)))</f>
        <v/>
      </c>
      <c r="D1680" s="65"/>
      <c r="E1680" s="64"/>
      <c r="F1680" s="7"/>
      <c r="G1680" s="7"/>
      <c r="H1680" s="7"/>
      <c r="I1680" s="6"/>
      <c r="J1680" s="7"/>
      <c r="K1680" s="7"/>
      <c r="L1680" s="7"/>
      <c r="M1680" s="7"/>
      <c r="N1680" s="7"/>
      <c r="O1680" s="7"/>
      <c r="P1680" s="7"/>
      <c r="Q1680" s="7"/>
      <c r="R1680" s="7"/>
      <c r="S1680" s="7"/>
      <c r="T1680" s="7"/>
      <c r="U1680" s="7"/>
      <c r="V1680" s="7"/>
      <c r="W1680" s="7"/>
    </row>
    <row r="1681" spans="2:23" x14ac:dyDescent="0.2">
      <c r="B1681" s="66">
        <f t="shared" si="26"/>
        <v>70</v>
      </c>
      <c r="C1681" t="str">
        <f>IF(E1668="","","Data6Label="&amp; IF(VLOOKUP(B1668,'INI DATA'!$C$3:$AD$100,17,FALSE)&lt;&gt;"","""" &amp; VLOOKUP(B1668,'INI DATA'!$C$3:$AD$100,17,FALSE)&amp;"""",""))</f>
        <v/>
      </c>
      <c r="D1681" s="65"/>
      <c r="E1681" s="64"/>
      <c r="F1681" s="7"/>
      <c r="G1681" s="7"/>
      <c r="H1681" s="7"/>
      <c r="I1681" s="6"/>
      <c r="J1681" s="7"/>
      <c r="K1681" s="7"/>
      <c r="L1681" s="7"/>
      <c r="M1681" s="7"/>
      <c r="N1681" s="7"/>
      <c r="O1681" s="7"/>
      <c r="P1681" s="7"/>
      <c r="Q1681" s="7"/>
      <c r="R1681" s="7"/>
      <c r="S1681" s="7"/>
      <c r="T1681" s="7"/>
      <c r="U1681" s="7"/>
      <c r="V1681" s="7"/>
      <c r="W1681" s="7"/>
    </row>
    <row r="1682" spans="2:23" x14ac:dyDescent="0.2">
      <c r="B1682" s="66">
        <f t="shared" si="26"/>
        <v>70</v>
      </c>
      <c r="C1682" t="str">
        <f>IF(E1668="","","Data7=" &amp; IF(VLOOKUP(B1670,'INI DATA'!$C$3:$AD$100,18,FALSE)="","",VLOOKUP(B1670,'INI DATA'!$C$3:$AD$100,18,FALSE)))</f>
        <v/>
      </c>
      <c r="D1682" s="65"/>
      <c r="E1682" s="64"/>
      <c r="F1682" s="7"/>
      <c r="G1682" s="7"/>
      <c r="H1682" s="7"/>
      <c r="I1682" s="6"/>
      <c r="J1682" s="7"/>
      <c r="K1682" s="7"/>
      <c r="L1682" s="7"/>
      <c r="M1682" s="7"/>
      <c r="N1682" s="7"/>
      <c r="O1682" s="7"/>
      <c r="P1682" s="7"/>
      <c r="Q1682" s="7"/>
      <c r="R1682" s="7"/>
      <c r="S1682" s="7"/>
      <c r="T1682" s="7"/>
      <c r="U1682" s="7"/>
      <c r="V1682" s="7"/>
      <c r="W1682" s="7"/>
    </row>
    <row r="1683" spans="2:23" x14ac:dyDescent="0.2">
      <c r="B1683" s="66">
        <f t="shared" si="26"/>
        <v>70</v>
      </c>
      <c r="C1683" t="str">
        <f>IF(E1668="","","Data7Label="&amp; IF(VLOOKUP(B1668,'INI DATA'!$C$3:$AD$100,19,FALSE)&lt;&gt;"","""" &amp; VLOOKUP(B1668,'INI DATA'!$C$3:$AD$100,19,FALSE)&amp;"""",""))</f>
        <v/>
      </c>
      <c r="D1683" s="65"/>
      <c r="E1683" s="64"/>
      <c r="F1683" s="7"/>
      <c r="G1683" s="7"/>
      <c r="H1683" s="7"/>
      <c r="I1683" s="6"/>
      <c r="J1683" s="7"/>
      <c r="K1683" s="7"/>
      <c r="L1683" s="7"/>
      <c r="M1683" s="7"/>
      <c r="N1683" s="7"/>
      <c r="O1683" s="7"/>
      <c r="P1683" s="7"/>
      <c r="Q1683" s="7"/>
      <c r="R1683" s="7"/>
      <c r="S1683" s="7"/>
      <c r="T1683" s="7"/>
      <c r="U1683" s="7"/>
      <c r="V1683" s="7"/>
      <c r="W1683" s="7"/>
    </row>
    <row r="1684" spans="2:23" x14ac:dyDescent="0.2">
      <c r="B1684" s="66">
        <f t="shared" si="26"/>
        <v>70</v>
      </c>
      <c r="C1684" t="str">
        <f>IF(E1668="","","Data8=" &amp; IF(VLOOKUP(B1670,'INI DATA'!$C$3:$AD$100,20,FALSE)="","",VLOOKUP(B1670,'INI DATA'!$C$3:$AD$100,20,FALSE)))</f>
        <v/>
      </c>
      <c r="D1684" s="65"/>
      <c r="E1684" s="64"/>
      <c r="F1684" s="7"/>
      <c r="G1684" s="7"/>
      <c r="H1684" s="7"/>
      <c r="I1684" s="6"/>
      <c r="J1684" s="7"/>
      <c r="K1684" s="7"/>
      <c r="L1684" s="7"/>
      <c r="M1684" s="7"/>
      <c r="N1684" s="7"/>
      <c r="O1684" s="7"/>
      <c r="P1684" s="7"/>
      <c r="Q1684" s="7"/>
      <c r="R1684" s="7"/>
      <c r="S1684" s="7"/>
      <c r="T1684" s="7"/>
      <c r="U1684" s="7"/>
      <c r="V1684" s="7"/>
      <c r="W1684" s="7"/>
    </row>
    <row r="1685" spans="2:23" x14ac:dyDescent="0.2">
      <c r="B1685" s="66">
        <f t="shared" si="26"/>
        <v>70</v>
      </c>
      <c r="C1685" t="str">
        <f>IF(E1668="","","Data8Label="&amp; IF(VLOOKUP(B1668,'INI DATA'!$C$3:$AD$100,21,FALSE)&lt;&gt;"","""" &amp; VLOOKUP(B1668,'INI DATA'!$C$3:$AD$100,21,FALSE)&amp;"""",""))</f>
        <v/>
      </c>
      <c r="D1685" s="65"/>
      <c r="E1685" s="64"/>
      <c r="F1685" s="7"/>
      <c r="G1685" s="7"/>
      <c r="H1685" s="7"/>
      <c r="I1685" s="6"/>
      <c r="J1685" s="7"/>
      <c r="K1685" s="7"/>
      <c r="L1685" s="7"/>
      <c r="M1685" s="7"/>
      <c r="N1685" s="7"/>
      <c r="O1685" s="7"/>
      <c r="P1685" s="7"/>
      <c r="Q1685" s="7"/>
      <c r="R1685" s="7"/>
      <c r="S1685" s="7"/>
      <c r="T1685" s="7"/>
      <c r="U1685" s="7"/>
      <c r="V1685" s="7"/>
      <c r="W1685" s="7"/>
    </row>
    <row r="1686" spans="2:23" x14ac:dyDescent="0.2">
      <c r="B1686" s="66">
        <f t="shared" si="26"/>
        <v>70</v>
      </c>
      <c r="C1686" t="str">
        <f>IF(E1668="","","Data9=" &amp; IF(VLOOKUP(B1670,'INI DATA'!$C$3:$AD$100,22,FALSE)="","",VLOOKUP(B1670,'INI DATA'!$C$3:$AD$100,22,FALSE)))</f>
        <v/>
      </c>
      <c r="D1686" s="65"/>
      <c r="E1686" s="64"/>
      <c r="F1686" s="7"/>
      <c r="G1686" s="7"/>
      <c r="H1686" s="7"/>
      <c r="I1686" s="6"/>
      <c r="J1686" s="7"/>
      <c r="K1686" s="7"/>
      <c r="L1686" s="7"/>
      <c r="M1686" s="7"/>
      <c r="N1686" s="7"/>
      <c r="O1686" s="7"/>
      <c r="P1686" s="7"/>
      <c r="Q1686" s="7"/>
      <c r="R1686" s="7"/>
      <c r="S1686" s="7"/>
      <c r="T1686" s="7"/>
      <c r="U1686" s="7"/>
      <c r="V1686" s="7"/>
      <c r="W1686" s="7"/>
    </row>
    <row r="1687" spans="2:23" x14ac:dyDescent="0.2">
      <c r="B1687" s="66">
        <f t="shared" si="26"/>
        <v>70</v>
      </c>
      <c r="C1687" t="str">
        <f>IF(E1668="","","Data9Label="&amp; IF(VLOOKUP(B1668,'INI DATA'!$C$3:$AD$100,23,FALSE)&lt;&gt;"","""" &amp; VLOOKUP(B1668,'INI DATA'!$C$3:$AD$100,23,FALSE)&amp;"""",""))</f>
        <v/>
      </c>
      <c r="D1687" s="65"/>
      <c r="E1687" s="64"/>
      <c r="F1687" s="7"/>
      <c r="G1687" s="7"/>
      <c r="H1687" s="7"/>
      <c r="I1687" s="6"/>
      <c r="J1687" s="7"/>
      <c r="K1687" s="7"/>
      <c r="L1687" s="7"/>
      <c r="M1687" s="7"/>
      <c r="N1687" s="7"/>
      <c r="O1687" s="7"/>
      <c r="P1687" s="7"/>
      <c r="Q1687" s="7"/>
      <c r="R1687" s="7"/>
      <c r="S1687" s="7"/>
      <c r="T1687" s="7"/>
      <c r="U1687" s="7"/>
      <c r="V1687" s="7"/>
      <c r="W1687" s="7"/>
    </row>
    <row r="1688" spans="2:23" x14ac:dyDescent="0.2">
      <c r="B1688" s="66">
        <f t="shared" si="26"/>
        <v>70</v>
      </c>
      <c r="C1688" t="str">
        <f>IF(E1668="","","Data10=" &amp; IF(VLOOKUP(B1670,'INI DATA'!$C$3:$AD$100,24,FALSE)="","",VLOOKUP(B1670,'INI DATA'!$C$3:$AD$100,24,FALSE)))</f>
        <v/>
      </c>
      <c r="D1688" s="65"/>
      <c r="E1688" s="64"/>
      <c r="F1688" s="7"/>
      <c r="G1688" s="7"/>
      <c r="H1688" s="7"/>
      <c r="I1688" s="6"/>
      <c r="J1688" s="7"/>
      <c r="K1688" s="7"/>
      <c r="L1688" s="7"/>
      <c r="M1688" s="7"/>
      <c r="N1688" s="7"/>
      <c r="O1688" s="7"/>
      <c r="P1688" s="7"/>
      <c r="Q1688" s="7"/>
      <c r="R1688" s="7"/>
      <c r="S1688" s="7"/>
      <c r="T1688" s="7"/>
      <c r="U1688" s="7"/>
      <c r="V1688" s="7"/>
      <c r="W1688" s="7"/>
    </row>
    <row r="1689" spans="2:23" x14ac:dyDescent="0.2">
      <c r="B1689" s="66">
        <f t="shared" si="26"/>
        <v>70</v>
      </c>
      <c r="C1689" t="str">
        <f>IF(E1668="","","Data10Label="&amp; IF(VLOOKUP(B1668,'INI DATA'!$C$3:$AD$100,25,FALSE)&lt;&gt;"","""" &amp; VLOOKUP(B1668,'INI DATA'!$C$3:$AD$100,25,FALSE)&amp;"""",""))</f>
        <v/>
      </c>
      <c r="D1689" s="65"/>
      <c r="E1689" s="64"/>
      <c r="F1689" s="7"/>
      <c r="G1689" s="7"/>
      <c r="H1689" s="7"/>
      <c r="I1689" s="6"/>
      <c r="J1689" s="7"/>
      <c r="K1689" s="7"/>
      <c r="L1689" s="7"/>
      <c r="M1689" s="7"/>
      <c r="N1689" s="7"/>
      <c r="O1689" s="7"/>
      <c r="P1689" s="7"/>
      <c r="Q1689" s="7"/>
      <c r="R1689" s="7"/>
      <c r="S1689" s="7"/>
      <c r="T1689" s="7"/>
      <c r="U1689" s="7"/>
      <c r="V1689" s="7"/>
      <c r="W1689" s="7"/>
    </row>
    <row r="1690" spans="2:23" x14ac:dyDescent="0.2">
      <c r="B1690" s="66">
        <f t="shared" si="26"/>
        <v>70</v>
      </c>
      <c r="C1690" t="str">
        <f>IF(E1668="","","Timer=" &amp; IF(VLOOKUP(B1668,'INI DATA'!$C$3:$AF$100,4,FALSE)="","",VLOOKUP(B1668,'INI DATA'!$C$3:$AF$100,4,FALSE)))</f>
        <v/>
      </c>
      <c r="D1690" s="65"/>
      <c r="E1690" s="64"/>
      <c r="F1690" s="7"/>
      <c r="G1690" s="7"/>
      <c r="H1690" s="7"/>
      <c r="I1690" s="6"/>
      <c r="J1690" s="7"/>
      <c r="K1690" s="7"/>
      <c r="L1690" s="7"/>
      <c r="M1690" s="7"/>
      <c r="N1690" s="7"/>
      <c r="O1690" s="7"/>
      <c r="P1690" s="7"/>
      <c r="Q1690" s="7"/>
      <c r="R1690" s="7"/>
      <c r="S1690" s="7"/>
      <c r="T1690" s="7"/>
      <c r="U1690" s="7"/>
      <c r="V1690" s="7"/>
      <c r="W1690" s="7"/>
    </row>
    <row r="1691" spans="2:23" x14ac:dyDescent="0.2">
      <c r="B1691" s="66">
        <f t="shared" si="26"/>
        <v>70</v>
      </c>
      <c r="C1691" t="str">
        <f>IF(E1668="","","PurgeDays=" &amp; IF(VLOOKUP(B1668,'INI DATA'!$C$3:$AD$100,7,FALSE)&lt;&gt;"",VLOOKUP(B1668,'INI DATA'!$C$3:$AD$100,26,FALSE),""))</f>
        <v/>
      </c>
      <c r="D1691" s="65"/>
      <c r="E1691" s="64"/>
      <c r="F1691" s="7"/>
      <c r="G1691" s="7"/>
      <c r="H1691" s="7"/>
      <c r="I1691" s="6"/>
      <c r="J1691" s="7"/>
      <c r="K1691" s="7"/>
      <c r="L1691" s="7"/>
      <c r="M1691" s="7"/>
      <c r="N1691" s="7"/>
      <c r="O1691" s="7"/>
      <c r="P1691" s="7"/>
      <c r="Q1691" s="7"/>
      <c r="R1691" s="7"/>
      <c r="S1691" s="7"/>
      <c r="T1691" s="7"/>
      <c r="U1691" s="7"/>
      <c r="V1691" s="7"/>
      <c r="W1691" s="7"/>
    </row>
    <row r="1692" spans="2:23" x14ac:dyDescent="0.2">
      <c r="B1692" s="66">
        <f t="shared" si="26"/>
        <v>71</v>
      </c>
      <c r="C1692" t="str">
        <f>IF(E1692="","","[DBTable" &amp; VLOOKUP(B1692,'INI DATA'!$C$3:$AF$99,1,FALSE) &amp; "]")</f>
        <v/>
      </c>
      <c r="D1692" s="65"/>
      <c r="E1692" s="64" t="str">
        <f>IF(VLOOKUP(B1692,'INI DATA'!$C$3:$AD$100,5,FALSE)="","","used")</f>
        <v/>
      </c>
      <c r="F1692" s="7"/>
      <c r="G1692" s="7"/>
      <c r="H1692" s="7"/>
      <c r="I1692" s="6"/>
      <c r="J1692" s="7"/>
      <c r="K1692" s="7"/>
      <c r="L1692" s="7"/>
      <c r="M1692" s="7"/>
      <c r="N1692" s="7"/>
      <c r="O1692" s="7"/>
      <c r="P1692" s="7"/>
      <c r="Q1692" s="7"/>
      <c r="R1692" s="7"/>
      <c r="S1692" s="7"/>
      <c r="T1692" s="7"/>
      <c r="U1692" s="7"/>
      <c r="V1692" s="7"/>
      <c r="W1692" s="7"/>
    </row>
    <row r="1693" spans="2:23" x14ac:dyDescent="0.2">
      <c r="B1693" s="66">
        <f t="shared" si="26"/>
        <v>71</v>
      </c>
      <c r="C1693" t="str">
        <f>IF(E1692="","","Name=" &amp; IF(VLOOKUP(B1692,'INI DATA'!$C$3:$AD$100,5,FALSE)="","",VLOOKUP(B1692,'INI DATA'!$C$3:$AD$100,2,FALSE)&amp;"-"&amp;VLOOKUP(B1692,'INI DATA'!$C$3:$AD$100,5,FALSE)))</f>
        <v/>
      </c>
      <c r="D1693" s="65"/>
      <c r="E1693" s="64"/>
      <c r="F1693" s="7"/>
      <c r="G1693" s="7"/>
      <c r="H1693" s="7"/>
      <c r="I1693" s="6"/>
      <c r="J1693" s="7"/>
      <c r="K1693" s="7"/>
      <c r="L1693" s="7"/>
      <c r="M1693" s="7"/>
      <c r="N1693" s="7"/>
      <c r="O1693" s="7"/>
      <c r="P1693" s="7"/>
      <c r="Q1693" s="7"/>
      <c r="R1693" s="7"/>
      <c r="S1693" s="7"/>
      <c r="T1693" s="7"/>
      <c r="U1693" s="7"/>
      <c r="V1693" s="7"/>
      <c r="W1693" s="7"/>
    </row>
    <row r="1694" spans="2:23" x14ac:dyDescent="0.2">
      <c r="B1694" s="66">
        <f t="shared" si="26"/>
        <v>71</v>
      </c>
      <c r="C1694" t="str">
        <f>IF(E1692="","","Data1=" &amp; IF(VLOOKUP(B1692,'INI DATA'!$C$3:$AD$100,6,FALSE)="",0,VLOOKUP(B1692,'INI DATA'!$C$3:$AD$100,6,FALSE)))</f>
        <v/>
      </c>
      <c r="D1694" s="65"/>
      <c r="E1694" s="64"/>
      <c r="F1694" s="7"/>
      <c r="G1694" s="7"/>
      <c r="H1694" s="7"/>
      <c r="I1694" s="6"/>
      <c r="J1694" s="7"/>
      <c r="K1694" s="7"/>
      <c r="L1694" s="7"/>
      <c r="M1694" s="7"/>
      <c r="N1694" s="7"/>
      <c r="O1694" s="7"/>
      <c r="P1694" s="7"/>
      <c r="Q1694" s="7"/>
      <c r="R1694" s="7"/>
      <c r="S1694" s="7"/>
      <c r="T1694" s="7"/>
      <c r="U1694" s="7"/>
      <c r="V1694" s="7"/>
      <c r="W1694" s="7"/>
    </row>
    <row r="1695" spans="2:23" x14ac:dyDescent="0.2">
      <c r="B1695" s="66">
        <f t="shared" si="26"/>
        <v>71</v>
      </c>
      <c r="C1695" t="str">
        <f>IF(E1692="","","Data1Label="&amp; IF(VLOOKUP(B1692,'INI DATA'!$C$3:$AD$100,7,FALSE)&lt;&gt;"","""" &amp; VLOOKUP(B1692,'INI DATA'!$C$3:$AD$100,7,FALSE)&amp;"""",""))</f>
        <v/>
      </c>
      <c r="D1695" s="65"/>
      <c r="E1695" s="64"/>
      <c r="F1695" s="7"/>
      <c r="G1695" s="7"/>
      <c r="H1695" s="7"/>
      <c r="I1695" s="6"/>
      <c r="J1695" s="7"/>
      <c r="K1695" s="7"/>
      <c r="L1695" s="7"/>
      <c r="M1695" s="7"/>
      <c r="N1695" s="7"/>
      <c r="O1695" s="7"/>
      <c r="P1695" s="7"/>
      <c r="Q1695" s="7"/>
      <c r="R1695" s="7"/>
      <c r="S1695" s="7"/>
      <c r="T1695" s="7"/>
      <c r="U1695" s="7"/>
      <c r="V1695" s="7"/>
      <c r="W1695" s="7"/>
    </row>
    <row r="1696" spans="2:23" x14ac:dyDescent="0.2">
      <c r="B1696" s="66">
        <f t="shared" si="26"/>
        <v>71</v>
      </c>
      <c r="C1696" t="str">
        <f>IF(E1692="","","Data2=" &amp; IF(VLOOKUP(B1692,'INI DATA'!$C$3:$AD$100,8,FALSE)="","",VLOOKUP(B1692,'INI DATA'!$C$3:$AD$100,8,FALSE)))</f>
        <v/>
      </c>
      <c r="D1696" s="65"/>
      <c r="E1696" s="64"/>
      <c r="F1696" s="7"/>
      <c r="G1696" s="7"/>
      <c r="H1696" s="7"/>
      <c r="I1696" s="6"/>
      <c r="J1696" s="7"/>
      <c r="K1696" s="7"/>
      <c r="L1696" s="7"/>
      <c r="M1696" s="7"/>
      <c r="N1696" s="7"/>
      <c r="O1696" s="7"/>
      <c r="P1696" s="7"/>
      <c r="Q1696" s="7"/>
      <c r="R1696" s="7"/>
      <c r="S1696" s="7"/>
      <c r="T1696" s="7"/>
      <c r="U1696" s="7"/>
      <c r="V1696" s="7"/>
      <c r="W1696" s="7"/>
    </row>
    <row r="1697" spans="2:23" x14ac:dyDescent="0.2">
      <c r="B1697" s="66">
        <f t="shared" si="26"/>
        <v>71</v>
      </c>
      <c r="C1697" t="str">
        <f>IF(E1692="","","Data2Label="&amp; IF(VLOOKUP(B1692,'INI DATA'!$C$3:$AD$100,9,FALSE)&lt;&gt;"","""" &amp; VLOOKUP(B1692,'INI DATA'!$C$3:$AD$100,9,FALSE)&amp;"""",""))</f>
        <v/>
      </c>
      <c r="D1697" s="65"/>
      <c r="E1697" s="64"/>
      <c r="F1697" s="7"/>
      <c r="G1697" s="7"/>
      <c r="H1697" s="7"/>
      <c r="I1697" s="6"/>
      <c r="J1697" s="7"/>
      <c r="K1697" s="7"/>
      <c r="L1697" s="7"/>
      <c r="M1697" s="7"/>
      <c r="N1697" s="7"/>
      <c r="O1697" s="7"/>
      <c r="P1697" s="7"/>
      <c r="Q1697" s="7"/>
      <c r="R1697" s="7"/>
      <c r="S1697" s="7"/>
      <c r="T1697" s="7"/>
      <c r="U1697" s="7"/>
      <c r="V1697" s="7"/>
      <c r="W1697" s="7"/>
    </row>
    <row r="1698" spans="2:23" x14ac:dyDescent="0.2">
      <c r="B1698" s="66">
        <f t="shared" si="26"/>
        <v>71</v>
      </c>
      <c r="C1698" t="str">
        <f>IF(E1692="","","Data3=" &amp; IF(VLOOKUP(B1692,'INI DATA'!$C$3:$AD$100,10,FALSE)="","",VLOOKUP(B1692,'INI DATA'!$C$3:$AD$100,10,FALSE)))</f>
        <v/>
      </c>
      <c r="D1698" s="65"/>
      <c r="E1698" s="64"/>
      <c r="F1698" s="7"/>
      <c r="G1698" s="7"/>
      <c r="H1698" s="7"/>
      <c r="I1698" s="6"/>
      <c r="J1698" s="7"/>
      <c r="K1698" s="7"/>
      <c r="L1698" s="7"/>
      <c r="M1698" s="7"/>
      <c r="N1698" s="7"/>
      <c r="O1698" s="7"/>
      <c r="P1698" s="7"/>
      <c r="Q1698" s="7"/>
      <c r="R1698" s="7"/>
      <c r="S1698" s="7"/>
      <c r="T1698" s="7"/>
      <c r="U1698" s="7"/>
      <c r="V1698" s="7"/>
      <c r="W1698" s="7"/>
    </row>
    <row r="1699" spans="2:23" x14ac:dyDescent="0.2">
      <c r="B1699" s="66">
        <f t="shared" si="26"/>
        <v>71</v>
      </c>
      <c r="C1699" t="str">
        <f>IF(E1692="","","Data3Label="&amp; IF(VLOOKUP(B1692,'INI DATA'!$C$3:$AD$100,11,FALSE)&lt;&gt;"","""" &amp; VLOOKUP(B1692,'INI DATA'!$C$3:$AD$100,11,FALSE)&amp;"""",""))</f>
        <v/>
      </c>
      <c r="D1699" s="65"/>
      <c r="E1699" s="64"/>
      <c r="F1699" s="7"/>
      <c r="G1699" s="7"/>
      <c r="H1699" s="7"/>
      <c r="I1699" s="6"/>
      <c r="J1699" s="7"/>
      <c r="K1699" s="7"/>
      <c r="L1699" s="7"/>
      <c r="M1699" s="7"/>
      <c r="N1699" s="7"/>
      <c r="O1699" s="7"/>
      <c r="P1699" s="7"/>
      <c r="Q1699" s="7"/>
      <c r="R1699" s="7"/>
      <c r="S1699" s="7"/>
      <c r="T1699" s="7"/>
      <c r="U1699" s="7"/>
      <c r="V1699" s="7"/>
      <c r="W1699" s="7"/>
    </row>
    <row r="1700" spans="2:23" x14ac:dyDescent="0.2">
      <c r="B1700" s="66">
        <f t="shared" si="26"/>
        <v>71</v>
      </c>
      <c r="C1700" t="str">
        <f>IF(E1692="","","Data4=" &amp; IF(VLOOKUP(B1692,'INI DATA'!$C$3:$AD$100,12,FALSE)="","",VLOOKUP(B1692,'INI DATA'!$C$3:$AD$100,12,FALSE)))</f>
        <v/>
      </c>
      <c r="D1700" s="65"/>
      <c r="E1700" s="64"/>
      <c r="F1700" s="7"/>
      <c r="G1700" s="7"/>
      <c r="H1700" s="7"/>
      <c r="I1700" s="6"/>
      <c r="J1700" s="7"/>
      <c r="K1700" s="7"/>
      <c r="L1700" s="7"/>
      <c r="M1700" s="7"/>
      <c r="N1700" s="7"/>
      <c r="O1700" s="7"/>
      <c r="P1700" s="7"/>
      <c r="Q1700" s="7"/>
      <c r="R1700" s="7"/>
      <c r="S1700" s="7"/>
      <c r="T1700" s="7"/>
      <c r="U1700" s="7"/>
      <c r="V1700" s="7"/>
      <c r="W1700" s="7"/>
    </row>
    <row r="1701" spans="2:23" x14ac:dyDescent="0.2">
      <c r="B1701" s="66">
        <f t="shared" si="26"/>
        <v>71</v>
      </c>
      <c r="C1701" t="str">
        <f>IF(E1692="","","Data4Label="&amp; IF(VLOOKUP(B1692,'INI DATA'!$C$3:$AD$100,13,FALSE)&lt;&gt;"","""" &amp; VLOOKUP(B1692,'INI DATA'!$C$3:$AD$100,13,FALSE)&amp;"""",""))</f>
        <v/>
      </c>
      <c r="D1701" s="65"/>
      <c r="E1701" s="64"/>
      <c r="F1701" s="7"/>
      <c r="G1701" s="7"/>
      <c r="H1701" s="7"/>
      <c r="I1701" s="6"/>
      <c r="J1701" s="7"/>
      <c r="K1701" s="7"/>
      <c r="L1701" s="7"/>
      <c r="M1701" s="7"/>
      <c r="N1701" s="7"/>
      <c r="O1701" s="7"/>
      <c r="P1701" s="7"/>
      <c r="Q1701" s="7"/>
      <c r="R1701" s="7"/>
      <c r="S1701" s="7"/>
      <c r="T1701" s="7"/>
      <c r="U1701" s="7"/>
      <c r="V1701" s="7"/>
      <c r="W1701" s="7"/>
    </row>
    <row r="1702" spans="2:23" x14ac:dyDescent="0.2">
      <c r="B1702" s="66">
        <f t="shared" si="26"/>
        <v>71</v>
      </c>
      <c r="C1702" t="str">
        <f>IF(E1692="","","Data5=" &amp; IF(VLOOKUP(B1692,'INI DATA'!$C$3:$AD$100,14,FALSE)="","",VLOOKUP(B1692,'INI DATA'!$C$3:$AD$100,14,FALSE)))</f>
        <v/>
      </c>
      <c r="D1702" s="65"/>
      <c r="E1702" s="64"/>
      <c r="F1702" s="7"/>
      <c r="G1702" s="7"/>
      <c r="H1702" s="7"/>
      <c r="I1702" s="6"/>
      <c r="J1702" s="7"/>
      <c r="K1702" s="7"/>
      <c r="L1702" s="7"/>
      <c r="M1702" s="7"/>
      <c r="N1702" s="7"/>
      <c r="O1702" s="7"/>
      <c r="P1702" s="7"/>
      <c r="Q1702" s="7"/>
      <c r="R1702" s="7"/>
      <c r="S1702" s="7"/>
      <c r="T1702" s="7"/>
      <c r="U1702" s="7"/>
      <c r="V1702" s="7"/>
      <c r="W1702" s="7"/>
    </row>
    <row r="1703" spans="2:23" x14ac:dyDescent="0.2">
      <c r="B1703" s="66">
        <f t="shared" si="26"/>
        <v>71</v>
      </c>
      <c r="C1703" t="str">
        <f>IF(E1692="","","Data5Label="&amp; IF(VLOOKUP(B1692,'INI DATA'!$C$3:$AD$100,15,FALSE)&lt;&gt;"","""" &amp; VLOOKUP(B1692,'INI DATA'!$C$3:$AD$100,15,FALSE)&amp;"""",""))</f>
        <v/>
      </c>
      <c r="D1703" s="65"/>
      <c r="E1703" s="64"/>
      <c r="F1703" s="7"/>
      <c r="G1703" s="7"/>
      <c r="H1703" s="7"/>
      <c r="I1703" s="6"/>
      <c r="J1703" s="7"/>
      <c r="K1703" s="7"/>
      <c r="L1703" s="7"/>
      <c r="M1703" s="7"/>
      <c r="N1703" s="7"/>
      <c r="O1703" s="7"/>
      <c r="P1703" s="7"/>
      <c r="Q1703" s="7"/>
      <c r="R1703" s="7"/>
      <c r="S1703" s="7"/>
      <c r="T1703" s="7"/>
      <c r="U1703" s="7"/>
      <c r="V1703" s="7"/>
      <c r="W1703" s="7"/>
    </row>
    <row r="1704" spans="2:23" x14ac:dyDescent="0.2">
      <c r="B1704" s="66">
        <f t="shared" si="26"/>
        <v>71</v>
      </c>
      <c r="C1704" t="str">
        <f>IF(E1692="","","Data6=" &amp; IF(VLOOKUP(B1692,'INI DATA'!$C$3:$AD$100,16,FALSE)="","",VLOOKUP(B1692,'INI DATA'!$C$3:$AD$100,16,FALSE)))</f>
        <v/>
      </c>
      <c r="D1704" s="65"/>
      <c r="E1704" s="64"/>
      <c r="F1704" s="7"/>
      <c r="G1704" s="7"/>
      <c r="H1704" s="7"/>
      <c r="I1704" s="6"/>
      <c r="J1704" s="7"/>
      <c r="K1704" s="7"/>
      <c r="L1704" s="7"/>
      <c r="M1704" s="7"/>
      <c r="N1704" s="7"/>
      <c r="O1704" s="7"/>
      <c r="P1704" s="7"/>
      <c r="Q1704" s="7"/>
      <c r="R1704" s="7"/>
      <c r="S1704" s="7"/>
      <c r="T1704" s="7"/>
      <c r="U1704" s="7"/>
      <c r="V1704" s="7"/>
      <c r="W1704" s="7"/>
    </row>
    <row r="1705" spans="2:23" x14ac:dyDescent="0.2">
      <c r="B1705" s="66">
        <f t="shared" si="26"/>
        <v>71</v>
      </c>
      <c r="C1705" t="str">
        <f>IF(E1692="","","Data6Label="&amp; IF(VLOOKUP(B1692,'INI DATA'!$C$3:$AD$100,17,FALSE)&lt;&gt;"","""" &amp; VLOOKUP(B1692,'INI DATA'!$C$3:$AD$100,17,FALSE)&amp;"""",""))</f>
        <v/>
      </c>
      <c r="D1705" s="65"/>
      <c r="E1705" s="64"/>
      <c r="F1705" s="7"/>
      <c r="G1705" s="7"/>
      <c r="H1705" s="7"/>
      <c r="I1705" s="6"/>
      <c r="J1705" s="7"/>
      <c r="K1705" s="7"/>
      <c r="L1705" s="7"/>
      <c r="M1705" s="7"/>
      <c r="N1705" s="7"/>
      <c r="O1705" s="7"/>
      <c r="P1705" s="7"/>
      <c r="Q1705" s="7"/>
      <c r="R1705" s="7"/>
      <c r="S1705" s="7"/>
      <c r="T1705" s="7"/>
      <c r="U1705" s="7"/>
      <c r="V1705" s="7"/>
      <c r="W1705" s="7"/>
    </row>
    <row r="1706" spans="2:23" x14ac:dyDescent="0.2">
      <c r="B1706" s="66">
        <f t="shared" si="26"/>
        <v>71</v>
      </c>
      <c r="C1706" t="str">
        <f>IF(E1692="","","Data7=" &amp; IF(VLOOKUP(B1694,'INI DATA'!$C$3:$AD$100,18,FALSE)="","",VLOOKUP(B1694,'INI DATA'!$C$3:$AD$100,18,FALSE)))</f>
        <v/>
      </c>
      <c r="D1706" s="65"/>
      <c r="E1706" s="64"/>
      <c r="F1706" s="7"/>
      <c r="G1706" s="7"/>
      <c r="H1706" s="7"/>
      <c r="I1706" s="6"/>
      <c r="J1706" s="7"/>
      <c r="K1706" s="7"/>
      <c r="L1706" s="7"/>
      <c r="M1706" s="7"/>
      <c r="N1706" s="7"/>
      <c r="O1706" s="7"/>
      <c r="P1706" s="7"/>
      <c r="Q1706" s="7"/>
      <c r="R1706" s="7"/>
      <c r="S1706" s="7"/>
      <c r="T1706" s="7"/>
      <c r="U1706" s="7"/>
      <c r="V1706" s="7"/>
      <c r="W1706" s="7"/>
    </row>
    <row r="1707" spans="2:23" x14ac:dyDescent="0.2">
      <c r="B1707" s="66">
        <f t="shared" si="26"/>
        <v>71</v>
      </c>
      <c r="C1707" t="str">
        <f>IF(E1692="","","Data7Label="&amp; IF(VLOOKUP(B1692,'INI DATA'!$C$3:$AD$100,19,FALSE)&lt;&gt;"","""" &amp; VLOOKUP(B1692,'INI DATA'!$C$3:$AD$100,19,FALSE)&amp;"""",""))</f>
        <v/>
      </c>
      <c r="D1707" s="65"/>
      <c r="E1707" s="64"/>
      <c r="F1707" s="7"/>
      <c r="G1707" s="7"/>
      <c r="H1707" s="7"/>
      <c r="I1707" s="6"/>
      <c r="J1707" s="7"/>
      <c r="K1707" s="7"/>
      <c r="L1707" s="7"/>
      <c r="M1707" s="7"/>
      <c r="N1707" s="7"/>
      <c r="O1707" s="7"/>
      <c r="P1707" s="7"/>
      <c r="Q1707" s="7"/>
      <c r="R1707" s="7"/>
      <c r="S1707" s="7"/>
      <c r="T1707" s="7"/>
      <c r="U1707" s="7"/>
      <c r="V1707" s="7"/>
      <c r="W1707" s="7"/>
    </row>
    <row r="1708" spans="2:23" x14ac:dyDescent="0.2">
      <c r="B1708" s="66">
        <f t="shared" si="26"/>
        <v>71</v>
      </c>
      <c r="C1708" t="str">
        <f>IF(E1692="","","Data8=" &amp; IF(VLOOKUP(B1694,'INI DATA'!$C$3:$AD$100,20,FALSE)="","",VLOOKUP(B1694,'INI DATA'!$C$3:$AD$100,20,FALSE)))</f>
        <v/>
      </c>
      <c r="D1708" s="65"/>
      <c r="E1708" s="64"/>
      <c r="F1708" s="7"/>
      <c r="G1708" s="7"/>
      <c r="H1708" s="7"/>
      <c r="I1708" s="6"/>
      <c r="J1708" s="7"/>
      <c r="K1708" s="7"/>
      <c r="L1708" s="7"/>
      <c r="M1708" s="7"/>
      <c r="N1708" s="7"/>
      <c r="O1708" s="7"/>
      <c r="P1708" s="7"/>
      <c r="Q1708" s="7"/>
      <c r="R1708" s="7"/>
      <c r="S1708" s="7"/>
      <c r="T1708" s="7"/>
      <c r="U1708" s="7"/>
      <c r="V1708" s="7"/>
      <c r="W1708" s="7"/>
    </row>
    <row r="1709" spans="2:23" x14ac:dyDescent="0.2">
      <c r="B1709" s="66">
        <f t="shared" si="26"/>
        <v>71</v>
      </c>
      <c r="C1709" t="str">
        <f>IF(E1692="","","Data8Label="&amp; IF(VLOOKUP(B1692,'INI DATA'!$C$3:$AD$100,21,FALSE)&lt;&gt;"","""" &amp; VLOOKUP(B1692,'INI DATA'!$C$3:$AD$100,21,FALSE)&amp;"""",""))</f>
        <v/>
      </c>
      <c r="D1709" s="65"/>
      <c r="E1709" s="64"/>
      <c r="F1709" s="7"/>
      <c r="G1709" s="7"/>
      <c r="H1709" s="7"/>
      <c r="I1709" s="6"/>
      <c r="J1709" s="7"/>
      <c r="K1709" s="7"/>
      <c r="L1709" s="7"/>
      <c r="M1709" s="7"/>
      <c r="N1709" s="7"/>
      <c r="O1709" s="7"/>
      <c r="P1709" s="7"/>
      <c r="Q1709" s="7"/>
      <c r="R1709" s="7"/>
      <c r="S1709" s="7"/>
      <c r="T1709" s="7"/>
      <c r="U1709" s="7"/>
      <c r="V1709" s="7"/>
      <c r="W1709" s="7"/>
    </row>
    <row r="1710" spans="2:23" x14ac:dyDescent="0.2">
      <c r="B1710" s="66">
        <f t="shared" si="26"/>
        <v>71</v>
      </c>
      <c r="C1710" t="str">
        <f>IF(E1692="","","Data9=" &amp; IF(VLOOKUP(B1694,'INI DATA'!$C$3:$AD$100,22,FALSE)="","",VLOOKUP(B1694,'INI DATA'!$C$3:$AD$100,22,FALSE)))</f>
        <v/>
      </c>
      <c r="D1710" s="65"/>
      <c r="E1710" s="64"/>
      <c r="F1710" s="7"/>
      <c r="G1710" s="7"/>
      <c r="H1710" s="7"/>
      <c r="I1710" s="6"/>
      <c r="J1710" s="7"/>
      <c r="K1710" s="7"/>
      <c r="L1710" s="7"/>
      <c r="M1710" s="7"/>
      <c r="N1710" s="7"/>
      <c r="O1710" s="7"/>
      <c r="P1710" s="7"/>
      <c r="Q1710" s="7"/>
      <c r="R1710" s="7"/>
      <c r="S1710" s="7"/>
      <c r="T1710" s="7"/>
      <c r="U1710" s="7"/>
      <c r="V1710" s="7"/>
      <c r="W1710" s="7"/>
    </row>
    <row r="1711" spans="2:23" x14ac:dyDescent="0.2">
      <c r="B1711" s="66">
        <f t="shared" si="26"/>
        <v>71</v>
      </c>
      <c r="C1711" t="str">
        <f>IF(E1692="","","Data9Label="&amp; IF(VLOOKUP(B1692,'INI DATA'!$C$3:$AD$100,23,FALSE)&lt;&gt;"","""" &amp; VLOOKUP(B1692,'INI DATA'!$C$3:$AD$100,23,FALSE)&amp;"""",""))</f>
        <v/>
      </c>
      <c r="D1711" s="65"/>
      <c r="E1711" s="64"/>
      <c r="F1711" s="7"/>
      <c r="G1711" s="7"/>
      <c r="H1711" s="7"/>
      <c r="I1711" s="6"/>
      <c r="J1711" s="7"/>
      <c r="K1711" s="7"/>
      <c r="L1711" s="7"/>
      <c r="M1711" s="7"/>
      <c r="N1711" s="7"/>
      <c r="O1711" s="7"/>
      <c r="P1711" s="7"/>
      <c r="Q1711" s="7"/>
      <c r="R1711" s="7"/>
      <c r="S1711" s="7"/>
      <c r="T1711" s="7"/>
      <c r="U1711" s="7"/>
      <c r="V1711" s="7"/>
      <c r="W1711" s="7"/>
    </row>
    <row r="1712" spans="2:23" x14ac:dyDescent="0.2">
      <c r="B1712" s="66">
        <f t="shared" si="26"/>
        <v>71</v>
      </c>
      <c r="C1712" t="str">
        <f>IF(E1692="","","Data10=" &amp; IF(VLOOKUP(B1694,'INI DATA'!$C$3:$AD$100,24,FALSE)="","",VLOOKUP(B1694,'INI DATA'!$C$3:$AD$100,24,FALSE)))</f>
        <v/>
      </c>
      <c r="D1712" s="65"/>
      <c r="E1712" s="64"/>
      <c r="F1712" s="7"/>
      <c r="G1712" s="7"/>
      <c r="H1712" s="7"/>
      <c r="I1712" s="6"/>
      <c r="J1712" s="7"/>
      <c r="K1712" s="7"/>
      <c r="L1712" s="7"/>
      <c r="M1712" s="7"/>
      <c r="N1712" s="7"/>
      <c r="O1712" s="7"/>
      <c r="P1712" s="7"/>
      <c r="Q1712" s="7"/>
      <c r="R1712" s="7"/>
      <c r="S1712" s="7"/>
      <c r="T1712" s="7"/>
      <c r="U1712" s="7"/>
      <c r="V1712" s="7"/>
      <c r="W1712" s="7"/>
    </row>
    <row r="1713" spans="2:23" x14ac:dyDescent="0.2">
      <c r="B1713" s="66">
        <f t="shared" si="26"/>
        <v>71</v>
      </c>
      <c r="C1713" t="str">
        <f>IF(E1692="","","Data10Label="&amp; IF(VLOOKUP(B1692,'INI DATA'!$C$3:$AD$100,25,FALSE)&lt;&gt;"","""" &amp; VLOOKUP(B1692,'INI DATA'!$C$3:$AD$100,25,FALSE)&amp;"""",""))</f>
        <v/>
      </c>
      <c r="D1713" s="65"/>
      <c r="E1713" s="64"/>
      <c r="F1713" s="7"/>
      <c r="G1713" s="7"/>
      <c r="H1713" s="7"/>
      <c r="I1713" s="6"/>
      <c r="J1713" s="7"/>
      <c r="K1713" s="7"/>
      <c r="L1713" s="7"/>
      <c r="M1713" s="7"/>
      <c r="N1713" s="7"/>
      <c r="O1713" s="7"/>
      <c r="P1713" s="7"/>
      <c r="Q1713" s="7"/>
      <c r="R1713" s="7"/>
      <c r="S1713" s="7"/>
      <c r="T1713" s="7"/>
      <c r="U1713" s="7"/>
      <c r="V1713" s="7"/>
      <c r="W1713" s="7"/>
    </row>
    <row r="1714" spans="2:23" x14ac:dyDescent="0.2">
      <c r="B1714" s="66">
        <f t="shared" si="26"/>
        <v>71</v>
      </c>
      <c r="C1714" t="str">
        <f>IF(E1692="","","Timer=" &amp; IF(VLOOKUP(B1692,'INI DATA'!$C$3:$AF$100,4,FALSE)="","",VLOOKUP(B1692,'INI DATA'!$C$3:$AF$100,4,FALSE)))</f>
        <v/>
      </c>
      <c r="D1714" s="65"/>
      <c r="E1714" s="64"/>
      <c r="F1714" s="7"/>
      <c r="G1714" s="7"/>
      <c r="H1714" s="7"/>
      <c r="I1714" s="6"/>
      <c r="J1714" s="7"/>
      <c r="K1714" s="7"/>
      <c r="L1714" s="7"/>
      <c r="M1714" s="7"/>
      <c r="N1714" s="7"/>
      <c r="O1714" s="7"/>
      <c r="P1714" s="7"/>
      <c r="Q1714" s="7"/>
      <c r="R1714" s="7"/>
      <c r="S1714" s="7"/>
      <c r="T1714" s="7"/>
      <c r="U1714" s="7"/>
      <c r="V1714" s="7"/>
      <c r="W1714" s="7"/>
    </row>
    <row r="1715" spans="2:23" x14ac:dyDescent="0.2">
      <c r="B1715" s="66">
        <f t="shared" ref="B1715:B1778" si="27">IF((ROW()/24)&lt;&gt;ROUND(ROW()/24,0),ROUND(ROW()/24,0),ROW()/24)</f>
        <v>71</v>
      </c>
      <c r="C1715" t="str">
        <f>IF(E1692="","","PurgeDays=" &amp; IF(VLOOKUP(B1692,'INI DATA'!$C$3:$AD$100,7,FALSE)&lt;&gt;"",VLOOKUP(B1692,'INI DATA'!$C$3:$AD$100,26,FALSE),""))</f>
        <v/>
      </c>
      <c r="D1715" s="65"/>
      <c r="E1715" s="64"/>
      <c r="F1715" s="7"/>
      <c r="G1715" s="7"/>
      <c r="H1715" s="7"/>
      <c r="I1715" s="6"/>
      <c r="J1715" s="7"/>
      <c r="K1715" s="7"/>
      <c r="L1715" s="7"/>
      <c r="M1715" s="7"/>
      <c r="N1715" s="7"/>
      <c r="O1715" s="7"/>
      <c r="P1715" s="7"/>
      <c r="Q1715" s="7"/>
      <c r="R1715" s="7"/>
      <c r="S1715" s="7"/>
      <c r="T1715" s="7"/>
      <c r="U1715" s="7"/>
      <c r="V1715" s="7"/>
      <c r="W1715" s="7"/>
    </row>
    <row r="1716" spans="2:23" x14ac:dyDescent="0.2">
      <c r="B1716" s="66">
        <f t="shared" si="27"/>
        <v>72</v>
      </c>
      <c r="C1716" t="str">
        <f>IF(E1716="","","[DBTable" &amp; VLOOKUP(B1716,'INI DATA'!$C$3:$AF$99,1,FALSE) &amp; "]")</f>
        <v/>
      </c>
      <c r="D1716" s="65"/>
      <c r="E1716" s="64" t="str">
        <f>IF(VLOOKUP(B1716,'INI DATA'!$C$3:$AD$100,5,FALSE)="","","used")</f>
        <v/>
      </c>
      <c r="F1716" s="7"/>
      <c r="G1716" s="7"/>
      <c r="H1716" s="7"/>
      <c r="I1716" s="6"/>
      <c r="J1716" s="7"/>
      <c r="K1716" s="7"/>
      <c r="L1716" s="7"/>
      <c r="M1716" s="7"/>
      <c r="N1716" s="7"/>
      <c r="O1716" s="7"/>
      <c r="P1716" s="7"/>
      <c r="Q1716" s="7"/>
      <c r="R1716" s="7"/>
      <c r="S1716" s="7"/>
      <c r="T1716" s="7"/>
      <c r="U1716" s="7"/>
      <c r="V1716" s="7"/>
      <c r="W1716" s="7"/>
    </row>
    <row r="1717" spans="2:23" x14ac:dyDescent="0.2">
      <c r="B1717" s="66">
        <f t="shared" si="27"/>
        <v>72</v>
      </c>
      <c r="C1717" t="str">
        <f>IF(E1716="","","Name=" &amp; IF(VLOOKUP(B1716,'INI DATA'!$C$3:$AD$100,5,FALSE)="","",VLOOKUP(B1716,'INI DATA'!$C$3:$AD$100,2,FALSE)&amp;"-"&amp;VLOOKUP(B1716,'INI DATA'!$C$3:$AD$100,5,FALSE)))</f>
        <v/>
      </c>
      <c r="D1717" s="65"/>
      <c r="E1717" s="64"/>
      <c r="F1717" s="7"/>
      <c r="G1717" s="7"/>
      <c r="H1717" s="7"/>
      <c r="I1717" s="6"/>
      <c r="J1717" s="7"/>
      <c r="K1717" s="7"/>
      <c r="L1717" s="7"/>
      <c r="M1717" s="7"/>
      <c r="N1717" s="7"/>
      <c r="O1717" s="7"/>
      <c r="P1717" s="7"/>
      <c r="Q1717" s="7"/>
      <c r="R1717" s="7"/>
      <c r="S1717" s="7"/>
      <c r="T1717" s="7"/>
      <c r="U1717" s="7"/>
      <c r="V1717" s="7"/>
      <c r="W1717" s="7"/>
    </row>
    <row r="1718" spans="2:23" x14ac:dyDescent="0.2">
      <c r="B1718" s="66">
        <f t="shared" si="27"/>
        <v>72</v>
      </c>
      <c r="C1718" t="str">
        <f>IF(E1716="","","Data1=" &amp; IF(VLOOKUP(B1716,'INI DATA'!$C$3:$AD$100,6,FALSE)="",0,VLOOKUP(B1716,'INI DATA'!$C$3:$AD$100,6,FALSE)))</f>
        <v/>
      </c>
      <c r="D1718" s="65"/>
      <c r="E1718" s="64"/>
      <c r="F1718" s="7"/>
      <c r="G1718" s="7"/>
      <c r="H1718" s="7"/>
      <c r="I1718" s="6"/>
      <c r="J1718" s="7"/>
      <c r="K1718" s="7"/>
      <c r="L1718" s="7"/>
      <c r="M1718" s="7"/>
      <c r="N1718" s="7"/>
      <c r="O1718" s="7"/>
      <c r="P1718" s="7"/>
      <c r="Q1718" s="7"/>
      <c r="R1718" s="7"/>
      <c r="S1718" s="7"/>
      <c r="T1718" s="7"/>
      <c r="U1718" s="7"/>
      <c r="V1718" s="7"/>
      <c r="W1718" s="7"/>
    </row>
    <row r="1719" spans="2:23" x14ac:dyDescent="0.2">
      <c r="B1719" s="66">
        <f t="shared" si="27"/>
        <v>72</v>
      </c>
      <c r="C1719" t="str">
        <f>IF(E1716="","","Data1Label="&amp; IF(VLOOKUP(B1716,'INI DATA'!$C$3:$AD$100,7,FALSE)&lt;&gt;"","""" &amp; VLOOKUP(B1716,'INI DATA'!$C$3:$AD$100,7,FALSE)&amp;"""",""))</f>
        <v/>
      </c>
      <c r="D1719" s="65"/>
      <c r="E1719" s="64"/>
      <c r="F1719" s="7"/>
      <c r="G1719" s="7"/>
      <c r="H1719" s="7"/>
      <c r="I1719" s="6"/>
      <c r="J1719" s="7"/>
      <c r="K1719" s="7"/>
      <c r="L1719" s="7"/>
      <c r="M1719" s="7"/>
      <c r="N1719" s="7"/>
      <c r="O1719" s="7"/>
      <c r="P1719" s="7"/>
      <c r="Q1719" s="7"/>
      <c r="R1719" s="7"/>
      <c r="S1719" s="7"/>
      <c r="T1719" s="7"/>
      <c r="U1719" s="7"/>
      <c r="V1719" s="7"/>
      <c r="W1719" s="7"/>
    </row>
    <row r="1720" spans="2:23" x14ac:dyDescent="0.2">
      <c r="B1720" s="66">
        <f t="shared" si="27"/>
        <v>72</v>
      </c>
      <c r="C1720" t="str">
        <f>IF(E1716="","","Data2=" &amp; IF(VLOOKUP(B1716,'INI DATA'!$C$3:$AD$100,8,FALSE)="","",VLOOKUP(B1716,'INI DATA'!$C$3:$AD$100,8,FALSE)))</f>
        <v/>
      </c>
      <c r="D1720" s="65"/>
      <c r="E1720" s="64"/>
      <c r="F1720" s="7"/>
      <c r="G1720" s="7"/>
      <c r="H1720" s="7"/>
      <c r="I1720" s="6"/>
      <c r="J1720" s="7"/>
      <c r="K1720" s="7"/>
      <c r="L1720" s="7"/>
      <c r="M1720" s="7"/>
      <c r="N1720" s="7"/>
      <c r="O1720" s="7"/>
      <c r="P1720" s="7"/>
      <c r="Q1720" s="7"/>
      <c r="R1720" s="7"/>
      <c r="S1720" s="7"/>
      <c r="T1720" s="7"/>
      <c r="U1720" s="7"/>
      <c r="V1720" s="7"/>
      <c r="W1720" s="7"/>
    </row>
    <row r="1721" spans="2:23" x14ac:dyDescent="0.2">
      <c r="B1721" s="66">
        <f t="shared" si="27"/>
        <v>72</v>
      </c>
      <c r="C1721" t="str">
        <f>IF(E1716="","","Data2Label="&amp; IF(VLOOKUP(B1716,'INI DATA'!$C$3:$AD$100,9,FALSE)&lt;&gt;"","""" &amp; VLOOKUP(B1716,'INI DATA'!$C$3:$AD$100,9,FALSE)&amp;"""",""))</f>
        <v/>
      </c>
      <c r="D1721" s="65"/>
      <c r="E1721" s="64"/>
      <c r="F1721" s="7"/>
      <c r="G1721" s="7"/>
      <c r="H1721" s="7"/>
      <c r="I1721" s="6"/>
      <c r="J1721" s="7"/>
      <c r="K1721" s="7"/>
      <c r="L1721" s="7"/>
      <c r="M1721" s="7"/>
      <c r="N1721" s="7"/>
      <c r="O1721" s="7"/>
      <c r="P1721" s="7"/>
      <c r="Q1721" s="7"/>
      <c r="R1721" s="7"/>
      <c r="S1721" s="7"/>
      <c r="T1721" s="7"/>
      <c r="U1721" s="7"/>
      <c r="V1721" s="7"/>
      <c r="W1721" s="7"/>
    </row>
    <row r="1722" spans="2:23" x14ac:dyDescent="0.2">
      <c r="B1722" s="66">
        <f t="shared" si="27"/>
        <v>72</v>
      </c>
      <c r="C1722" t="str">
        <f>IF(E1716="","","Data3=" &amp; IF(VLOOKUP(B1716,'INI DATA'!$C$3:$AD$100,10,FALSE)="","",VLOOKUP(B1716,'INI DATA'!$C$3:$AD$100,10,FALSE)))</f>
        <v/>
      </c>
      <c r="D1722" s="65"/>
      <c r="E1722" s="64"/>
      <c r="F1722" s="7"/>
      <c r="G1722" s="7"/>
      <c r="H1722" s="7"/>
      <c r="I1722" s="6"/>
      <c r="J1722" s="7"/>
      <c r="K1722" s="7"/>
      <c r="L1722" s="7"/>
      <c r="M1722" s="7"/>
      <c r="N1722" s="7"/>
      <c r="O1722" s="7"/>
      <c r="P1722" s="7"/>
      <c r="Q1722" s="7"/>
      <c r="R1722" s="7"/>
      <c r="S1722" s="7"/>
      <c r="T1722" s="7"/>
      <c r="U1722" s="7"/>
      <c r="V1722" s="7"/>
      <c r="W1722" s="7"/>
    </row>
    <row r="1723" spans="2:23" x14ac:dyDescent="0.2">
      <c r="B1723" s="66">
        <f t="shared" si="27"/>
        <v>72</v>
      </c>
      <c r="C1723" t="str">
        <f>IF(E1716="","","Data3Label="&amp; IF(VLOOKUP(B1716,'INI DATA'!$C$3:$AD$100,11,FALSE)&lt;&gt;"","""" &amp; VLOOKUP(B1716,'INI DATA'!$C$3:$AD$100,11,FALSE)&amp;"""",""))</f>
        <v/>
      </c>
      <c r="D1723" s="65"/>
      <c r="E1723" s="64"/>
      <c r="F1723" s="7"/>
      <c r="G1723" s="7"/>
      <c r="H1723" s="7"/>
      <c r="I1723" s="6"/>
      <c r="J1723" s="7"/>
      <c r="K1723" s="7"/>
      <c r="L1723" s="7"/>
      <c r="M1723" s="7"/>
      <c r="N1723" s="7"/>
      <c r="O1723" s="7"/>
      <c r="P1723" s="7"/>
      <c r="Q1723" s="7"/>
      <c r="R1723" s="7"/>
      <c r="S1723" s="7"/>
      <c r="T1723" s="7"/>
      <c r="U1723" s="7"/>
      <c r="V1723" s="7"/>
      <c r="W1723" s="7"/>
    </row>
    <row r="1724" spans="2:23" x14ac:dyDescent="0.2">
      <c r="B1724" s="66">
        <f t="shared" si="27"/>
        <v>72</v>
      </c>
      <c r="C1724" t="str">
        <f>IF(E1716="","","Data4=" &amp; IF(VLOOKUP(B1716,'INI DATA'!$C$3:$AD$100,12,FALSE)="","",VLOOKUP(B1716,'INI DATA'!$C$3:$AD$100,12,FALSE)))</f>
        <v/>
      </c>
      <c r="D1724" s="65"/>
      <c r="E1724" s="64"/>
      <c r="F1724" s="7"/>
      <c r="G1724" s="7"/>
      <c r="H1724" s="7"/>
      <c r="I1724" s="6"/>
      <c r="J1724" s="7"/>
      <c r="K1724" s="7"/>
      <c r="L1724" s="7"/>
      <c r="M1724" s="7"/>
      <c r="N1724" s="7"/>
      <c r="O1724" s="7"/>
      <c r="P1724" s="7"/>
      <c r="Q1724" s="7"/>
      <c r="R1724" s="7"/>
      <c r="S1724" s="7"/>
      <c r="T1724" s="7"/>
      <c r="U1724" s="7"/>
      <c r="V1724" s="7"/>
      <c r="W1724" s="7"/>
    </row>
    <row r="1725" spans="2:23" x14ac:dyDescent="0.2">
      <c r="B1725" s="66">
        <f t="shared" si="27"/>
        <v>72</v>
      </c>
      <c r="C1725" t="str">
        <f>IF(E1716="","","Data4Label="&amp; IF(VLOOKUP(B1716,'INI DATA'!$C$3:$AD$100,13,FALSE)&lt;&gt;"","""" &amp; VLOOKUP(B1716,'INI DATA'!$C$3:$AD$100,13,FALSE)&amp;"""",""))</f>
        <v/>
      </c>
      <c r="D1725" s="65"/>
      <c r="E1725" s="64"/>
      <c r="F1725" s="7"/>
      <c r="G1725" s="7"/>
      <c r="H1725" s="7"/>
      <c r="I1725" s="6"/>
      <c r="J1725" s="7"/>
      <c r="K1725" s="7"/>
      <c r="L1725" s="7"/>
      <c r="M1725" s="7"/>
      <c r="N1725" s="7"/>
      <c r="O1725" s="7"/>
      <c r="P1725" s="7"/>
      <c r="Q1725" s="7"/>
      <c r="R1725" s="7"/>
      <c r="S1725" s="7"/>
      <c r="T1725" s="7"/>
      <c r="U1725" s="7"/>
      <c r="V1725" s="7"/>
      <c r="W1725" s="7"/>
    </row>
    <row r="1726" spans="2:23" x14ac:dyDescent="0.2">
      <c r="B1726" s="66">
        <f t="shared" si="27"/>
        <v>72</v>
      </c>
      <c r="C1726" t="str">
        <f>IF(E1716="","","Data5=" &amp; IF(VLOOKUP(B1716,'INI DATA'!$C$3:$AD$100,14,FALSE)="","",VLOOKUP(B1716,'INI DATA'!$C$3:$AD$100,14,FALSE)))</f>
        <v/>
      </c>
      <c r="D1726" s="65"/>
      <c r="E1726" s="64"/>
      <c r="F1726" s="7"/>
      <c r="G1726" s="7"/>
      <c r="H1726" s="7"/>
      <c r="I1726" s="6"/>
      <c r="J1726" s="7"/>
      <c r="K1726" s="7"/>
      <c r="L1726" s="7"/>
      <c r="M1726" s="7"/>
      <c r="N1726" s="7"/>
      <c r="O1726" s="7"/>
      <c r="P1726" s="7"/>
      <c r="Q1726" s="7"/>
      <c r="R1726" s="7"/>
      <c r="S1726" s="7"/>
      <c r="T1726" s="7"/>
      <c r="U1726" s="7"/>
      <c r="V1726" s="7"/>
      <c r="W1726" s="7"/>
    </row>
    <row r="1727" spans="2:23" x14ac:dyDescent="0.2">
      <c r="B1727" s="66">
        <f t="shared" si="27"/>
        <v>72</v>
      </c>
      <c r="C1727" t="str">
        <f>IF(E1716="","","Data5Label="&amp; IF(VLOOKUP(B1716,'INI DATA'!$C$3:$AD$100,15,FALSE)&lt;&gt;"","""" &amp; VLOOKUP(B1716,'INI DATA'!$C$3:$AD$100,15,FALSE)&amp;"""",""))</f>
        <v/>
      </c>
      <c r="D1727" s="65"/>
      <c r="E1727" s="64"/>
      <c r="F1727" s="7"/>
      <c r="G1727" s="7"/>
      <c r="H1727" s="7"/>
      <c r="I1727" s="6"/>
      <c r="J1727" s="7"/>
      <c r="K1727" s="7"/>
      <c r="L1727" s="7"/>
      <c r="M1727" s="7"/>
      <c r="N1727" s="7"/>
      <c r="O1727" s="7"/>
      <c r="P1727" s="7"/>
      <c r="Q1727" s="7"/>
      <c r="R1727" s="7"/>
      <c r="S1727" s="7"/>
      <c r="T1727" s="7"/>
      <c r="U1727" s="7"/>
      <c r="V1727" s="7"/>
      <c r="W1727" s="7"/>
    </row>
    <row r="1728" spans="2:23" x14ac:dyDescent="0.2">
      <c r="B1728" s="66">
        <f t="shared" si="27"/>
        <v>72</v>
      </c>
      <c r="C1728" t="str">
        <f>IF(E1716="","","Data6=" &amp; IF(VLOOKUP(B1716,'INI DATA'!$C$3:$AD$100,16,FALSE)="","",VLOOKUP(B1716,'INI DATA'!$C$3:$AD$100,16,FALSE)))</f>
        <v/>
      </c>
      <c r="D1728" s="65"/>
      <c r="E1728" s="64"/>
      <c r="F1728" s="7"/>
      <c r="G1728" s="7"/>
      <c r="H1728" s="7"/>
      <c r="I1728" s="6"/>
      <c r="J1728" s="7"/>
      <c r="K1728" s="7"/>
      <c r="L1728" s="7"/>
      <c r="M1728" s="7"/>
      <c r="N1728" s="7"/>
      <c r="O1728" s="7"/>
      <c r="P1728" s="7"/>
      <c r="Q1728" s="7"/>
      <c r="R1728" s="7"/>
      <c r="S1728" s="7"/>
      <c r="T1728" s="7"/>
      <c r="U1728" s="7"/>
      <c r="V1728" s="7"/>
      <c r="W1728" s="7"/>
    </row>
    <row r="1729" spans="2:23" x14ac:dyDescent="0.2">
      <c r="B1729" s="66">
        <f t="shared" si="27"/>
        <v>72</v>
      </c>
      <c r="C1729" t="str">
        <f>IF(E1716="","","Data6Label="&amp; IF(VLOOKUP(B1716,'INI DATA'!$C$3:$AD$100,17,FALSE)&lt;&gt;"","""" &amp; VLOOKUP(B1716,'INI DATA'!$C$3:$AD$100,17,FALSE)&amp;"""",""))</f>
        <v/>
      </c>
      <c r="D1729" s="65"/>
      <c r="E1729" s="64"/>
      <c r="F1729" s="7"/>
      <c r="G1729" s="7"/>
      <c r="H1729" s="7"/>
      <c r="I1729" s="6"/>
      <c r="J1729" s="7"/>
      <c r="K1729" s="7"/>
      <c r="L1729" s="7"/>
      <c r="M1729" s="7"/>
      <c r="N1729" s="7"/>
      <c r="O1729" s="7"/>
      <c r="P1729" s="7"/>
      <c r="Q1729" s="7"/>
      <c r="R1729" s="7"/>
      <c r="S1729" s="7"/>
      <c r="T1729" s="7"/>
      <c r="U1729" s="7"/>
      <c r="V1729" s="7"/>
      <c r="W1729" s="7"/>
    </row>
    <row r="1730" spans="2:23" x14ac:dyDescent="0.2">
      <c r="B1730" s="66">
        <f t="shared" si="27"/>
        <v>72</v>
      </c>
      <c r="C1730" t="str">
        <f>IF(E1716="","","Data7=" &amp; IF(VLOOKUP(B1718,'INI DATA'!$C$3:$AD$100,18,FALSE)="","",VLOOKUP(B1718,'INI DATA'!$C$3:$AD$100,18,FALSE)))</f>
        <v/>
      </c>
      <c r="D1730" s="65"/>
      <c r="E1730" s="64"/>
      <c r="F1730" s="7"/>
      <c r="G1730" s="7"/>
      <c r="H1730" s="7"/>
      <c r="I1730" s="6"/>
      <c r="J1730" s="7"/>
      <c r="K1730" s="7"/>
      <c r="L1730" s="7"/>
      <c r="M1730" s="7"/>
      <c r="N1730" s="7"/>
      <c r="O1730" s="7"/>
      <c r="P1730" s="7"/>
      <c r="Q1730" s="7"/>
      <c r="R1730" s="7"/>
      <c r="S1730" s="7"/>
      <c r="T1730" s="7"/>
      <c r="U1730" s="7"/>
      <c r="V1730" s="7"/>
      <c r="W1730" s="7"/>
    </row>
    <row r="1731" spans="2:23" x14ac:dyDescent="0.2">
      <c r="B1731" s="66">
        <f t="shared" si="27"/>
        <v>72</v>
      </c>
      <c r="C1731" t="str">
        <f>IF(E1716="","","Data7Label="&amp; IF(VLOOKUP(B1716,'INI DATA'!$C$3:$AD$100,19,FALSE)&lt;&gt;"","""" &amp; VLOOKUP(B1716,'INI DATA'!$C$3:$AD$100,19,FALSE)&amp;"""",""))</f>
        <v/>
      </c>
      <c r="D1731" s="65"/>
      <c r="E1731" s="64"/>
      <c r="F1731" s="7"/>
      <c r="G1731" s="7"/>
      <c r="H1731" s="7"/>
      <c r="I1731" s="6"/>
      <c r="J1731" s="7"/>
      <c r="K1731" s="7"/>
      <c r="L1731" s="7"/>
      <c r="M1731" s="7"/>
      <c r="N1731" s="7"/>
      <c r="O1731" s="7"/>
      <c r="P1731" s="7"/>
      <c r="Q1731" s="7"/>
      <c r="R1731" s="7"/>
      <c r="S1731" s="7"/>
      <c r="T1731" s="7"/>
      <c r="U1731" s="7"/>
      <c r="V1731" s="7"/>
      <c r="W1731" s="7"/>
    </row>
    <row r="1732" spans="2:23" x14ac:dyDescent="0.2">
      <c r="B1732" s="66">
        <f t="shared" si="27"/>
        <v>72</v>
      </c>
      <c r="C1732" t="str">
        <f>IF(E1716="","","Data8=" &amp; IF(VLOOKUP(B1718,'INI DATA'!$C$3:$AD$100,20,FALSE)="","",VLOOKUP(B1718,'INI DATA'!$C$3:$AD$100,20,FALSE)))</f>
        <v/>
      </c>
      <c r="D1732" s="65"/>
      <c r="E1732" s="64"/>
      <c r="F1732" s="7"/>
      <c r="G1732" s="7"/>
      <c r="H1732" s="7"/>
      <c r="I1732" s="6"/>
      <c r="J1732" s="7"/>
      <c r="K1732" s="7"/>
      <c r="L1732" s="7"/>
      <c r="M1732" s="7"/>
      <c r="N1732" s="7"/>
      <c r="O1732" s="7"/>
      <c r="P1732" s="7"/>
      <c r="Q1732" s="7"/>
      <c r="R1732" s="7"/>
      <c r="S1732" s="7"/>
      <c r="T1732" s="7"/>
      <c r="U1732" s="7"/>
      <c r="V1732" s="7"/>
      <c r="W1732" s="7"/>
    </row>
    <row r="1733" spans="2:23" x14ac:dyDescent="0.2">
      <c r="B1733" s="66">
        <f t="shared" si="27"/>
        <v>72</v>
      </c>
      <c r="C1733" t="str">
        <f>IF(E1716="","","Data8Label="&amp; IF(VLOOKUP(B1716,'INI DATA'!$C$3:$AD$100,21,FALSE)&lt;&gt;"","""" &amp; VLOOKUP(B1716,'INI DATA'!$C$3:$AD$100,21,FALSE)&amp;"""",""))</f>
        <v/>
      </c>
      <c r="D1733" s="65"/>
      <c r="E1733" s="64"/>
      <c r="F1733" s="7"/>
      <c r="G1733" s="7"/>
      <c r="H1733" s="7"/>
      <c r="I1733" s="6"/>
      <c r="J1733" s="7"/>
      <c r="K1733" s="7"/>
      <c r="L1733" s="7"/>
      <c r="M1733" s="7"/>
      <c r="N1733" s="7"/>
      <c r="O1733" s="7"/>
      <c r="P1733" s="7"/>
      <c r="Q1733" s="7"/>
      <c r="R1733" s="7"/>
      <c r="S1733" s="7"/>
      <c r="T1733" s="7"/>
      <c r="U1733" s="7"/>
      <c r="V1733" s="7"/>
      <c r="W1733" s="7"/>
    </row>
    <row r="1734" spans="2:23" x14ac:dyDescent="0.2">
      <c r="B1734" s="66">
        <f t="shared" si="27"/>
        <v>72</v>
      </c>
      <c r="C1734" t="str">
        <f>IF(E1716="","","Data9=" &amp; IF(VLOOKUP(B1718,'INI DATA'!$C$3:$AD$100,22,FALSE)="","",VLOOKUP(B1718,'INI DATA'!$C$3:$AD$100,22,FALSE)))</f>
        <v/>
      </c>
      <c r="D1734" s="65"/>
      <c r="E1734" s="64"/>
      <c r="F1734" s="7"/>
      <c r="G1734" s="7"/>
      <c r="H1734" s="7"/>
      <c r="I1734" s="6"/>
      <c r="J1734" s="7"/>
      <c r="K1734" s="7"/>
      <c r="L1734" s="7"/>
      <c r="M1734" s="7"/>
      <c r="N1734" s="7"/>
      <c r="O1734" s="7"/>
      <c r="P1734" s="7"/>
      <c r="Q1734" s="7"/>
      <c r="R1734" s="7"/>
      <c r="S1734" s="7"/>
      <c r="T1734" s="7"/>
      <c r="U1734" s="7"/>
      <c r="V1734" s="7"/>
      <c r="W1734" s="7"/>
    </row>
    <row r="1735" spans="2:23" x14ac:dyDescent="0.2">
      <c r="B1735" s="66">
        <f t="shared" si="27"/>
        <v>72</v>
      </c>
      <c r="C1735" t="str">
        <f>IF(E1716="","","Data9Label="&amp; IF(VLOOKUP(B1716,'INI DATA'!$C$3:$AD$100,23,FALSE)&lt;&gt;"","""" &amp; VLOOKUP(B1716,'INI DATA'!$C$3:$AD$100,23,FALSE)&amp;"""",""))</f>
        <v/>
      </c>
      <c r="D1735" s="65"/>
      <c r="E1735" s="64"/>
      <c r="F1735" s="7"/>
      <c r="G1735" s="7"/>
      <c r="H1735" s="7"/>
      <c r="I1735" s="6"/>
      <c r="J1735" s="7"/>
      <c r="K1735" s="7"/>
      <c r="L1735" s="7"/>
      <c r="M1735" s="7"/>
      <c r="N1735" s="7"/>
      <c r="O1735" s="7"/>
      <c r="P1735" s="7"/>
      <c r="Q1735" s="7"/>
      <c r="R1735" s="7"/>
      <c r="S1735" s="7"/>
      <c r="T1735" s="7"/>
      <c r="U1735" s="7"/>
      <c r="V1735" s="7"/>
      <c r="W1735" s="7"/>
    </row>
    <row r="1736" spans="2:23" x14ac:dyDescent="0.2">
      <c r="B1736" s="66">
        <f t="shared" si="27"/>
        <v>72</v>
      </c>
      <c r="C1736" t="str">
        <f>IF(E1716="","","Data10=" &amp; IF(VLOOKUP(B1718,'INI DATA'!$C$3:$AD$100,24,FALSE)="","",VLOOKUP(B1718,'INI DATA'!$C$3:$AD$100,24,FALSE)))</f>
        <v/>
      </c>
      <c r="D1736" s="65"/>
      <c r="E1736" s="64"/>
      <c r="F1736" s="7"/>
      <c r="G1736" s="7"/>
      <c r="H1736" s="7"/>
      <c r="I1736" s="6"/>
      <c r="J1736" s="7"/>
      <c r="K1736" s="7"/>
      <c r="L1736" s="7"/>
      <c r="M1736" s="7"/>
      <c r="N1736" s="7"/>
      <c r="O1736" s="7"/>
      <c r="P1736" s="7"/>
      <c r="Q1736" s="7"/>
      <c r="R1736" s="7"/>
      <c r="S1736" s="7"/>
      <c r="T1736" s="7"/>
      <c r="U1736" s="7"/>
      <c r="V1736" s="7"/>
      <c r="W1736" s="7"/>
    </row>
    <row r="1737" spans="2:23" x14ac:dyDescent="0.2">
      <c r="B1737" s="66">
        <f t="shared" si="27"/>
        <v>72</v>
      </c>
      <c r="C1737" t="str">
        <f>IF(E1716="","","Data10Label="&amp; IF(VLOOKUP(B1716,'INI DATA'!$C$3:$AD$100,25,FALSE)&lt;&gt;"","""" &amp; VLOOKUP(B1716,'INI DATA'!$C$3:$AD$100,25,FALSE)&amp;"""",""))</f>
        <v/>
      </c>
      <c r="D1737" s="65"/>
      <c r="E1737" s="64"/>
      <c r="F1737" s="7"/>
      <c r="G1737" s="7"/>
      <c r="H1737" s="7"/>
      <c r="I1737" s="6"/>
      <c r="J1737" s="7"/>
      <c r="K1737" s="7"/>
      <c r="L1737" s="7"/>
      <c r="M1737" s="7"/>
      <c r="N1737" s="7"/>
      <c r="O1737" s="7"/>
      <c r="P1737" s="7"/>
      <c r="Q1737" s="7"/>
      <c r="R1737" s="7"/>
      <c r="S1737" s="7"/>
      <c r="T1737" s="7"/>
      <c r="U1737" s="7"/>
      <c r="V1737" s="7"/>
      <c r="W1737" s="7"/>
    </row>
    <row r="1738" spans="2:23" x14ac:dyDescent="0.2">
      <c r="B1738" s="66">
        <f t="shared" si="27"/>
        <v>72</v>
      </c>
      <c r="C1738" t="str">
        <f>IF(E1716="","","Timer=" &amp; IF(VLOOKUP(B1716,'INI DATA'!$C$3:$AF$100,4,FALSE)="","",VLOOKUP(B1716,'INI DATA'!$C$3:$AF$100,4,FALSE)))</f>
        <v/>
      </c>
      <c r="D1738" s="65"/>
      <c r="E1738" s="64"/>
      <c r="F1738" s="7"/>
      <c r="G1738" s="7"/>
      <c r="H1738" s="7"/>
      <c r="I1738" s="6"/>
      <c r="J1738" s="7"/>
      <c r="K1738" s="7"/>
      <c r="L1738" s="7"/>
      <c r="M1738" s="7"/>
      <c r="N1738" s="7"/>
      <c r="O1738" s="7"/>
      <c r="P1738" s="7"/>
      <c r="Q1738" s="7"/>
      <c r="R1738" s="7"/>
      <c r="S1738" s="7"/>
      <c r="T1738" s="7"/>
      <c r="U1738" s="7"/>
      <c r="V1738" s="7"/>
      <c r="W1738" s="7"/>
    </row>
    <row r="1739" spans="2:23" x14ac:dyDescent="0.2">
      <c r="B1739" s="66">
        <f t="shared" si="27"/>
        <v>72</v>
      </c>
      <c r="C1739" t="str">
        <f>IF(E1716="","","PurgeDays=" &amp; IF(VLOOKUP(B1716,'INI DATA'!$C$3:$AD$100,7,FALSE)&lt;&gt;"",VLOOKUP(B1716,'INI DATA'!$C$3:$AD$100,26,FALSE),""))</f>
        <v/>
      </c>
      <c r="D1739" s="65"/>
      <c r="E1739" s="64"/>
      <c r="F1739" s="7"/>
      <c r="G1739" s="7"/>
      <c r="H1739" s="7"/>
      <c r="I1739" s="6"/>
      <c r="J1739" s="7"/>
      <c r="K1739" s="7"/>
      <c r="L1739" s="7"/>
      <c r="M1739" s="7"/>
      <c r="N1739" s="7"/>
      <c r="O1739" s="7"/>
      <c r="P1739" s="7"/>
      <c r="Q1739" s="7"/>
      <c r="R1739" s="7"/>
      <c r="S1739" s="7"/>
      <c r="T1739" s="7"/>
      <c r="U1739" s="7"/>
      <c r="V1739" s="7"/>
      <c r="W1739" s="7"/>
    </row>
    <row r="1740" spans="2:23" x14ac:dyDescent="0.2">
      <c r="B1740" s="66">
        <f t="shared" si="27"/>
        <v>73</v>
      </c>
      <c r="C1740" t="str">
        <f>IF(E1740="","","[DBTable" &amp; VLOOKUP(B1740,'INI DATA'!$C$3:$AF$99,1,FALSE) &amp; "]")</f>
        <v/>
      </c>
      <c r="D1740" s="65"/>
      <c r="E1740" s="64" t="str">
        <f>IF(VLOOKUP(B1740,'INI DATA'!$C$3:$AD$100,5,FALSE)="","","used")</f>
        <v/>
      </c>
      <c r="F1740" s="7"/>
      <c r="G1740" s="7"/>
      <c r="H1740" s="7"/>
      <c r="I1740" s="6"/>
      <c r="J1740" s="7"/>
      <c r="K1740" s="7"/>
      <c r="L1740" s="7"/>
      <c r="M1740" s="7"/>
      <c r="N1740" s="7"/>
      <c r="O1740" s="7"/>
      <c r="P1740" s="7"/>
      <c r="Q1740" s="7"/>
      <c r="R1740" s="7"/>
      <c r="S1740" s="7"/>
      <c r="T1740" s="7"/>
      <c r="U1740" s="7"/>
      <c r="V1740" s="7"/>
      <c r="W1740" s="7"/>
    </row>
    <row r="1741" spans="2:23" x14ac:dyDescent="0.2">
      <c r="B1741" s="66">
        <f t="shared" si="27"/>
        <v>73</v>
      </c>
      <c r="C1741" t="str">
        <f>IF(E1740="","","Name=" &amp; IF(VLOOKUP(B1740,'INI DATA'!$C$3:$AD$100,5,FALSE)="","",VLOOKUP(B1740,'INI DATA'!$C$3:$AD$100,2,FALSE)&amp;"-"&amp;VLOOKUP(B1740,'INI DATA'!$C$3:$AD$100,5,FALSE)))</f>
        <v/>
      </c>
      <c r="D1741" s="65"/>
      <c r="E1741" s="64"/>
      <c r="F1741" s="7"/>
      <c r="G1741" s="7"/>
      <c r="H1741" s="7"/>
      <c r="I1741" s="6"/>
      <c r="J1741" s="7"/>
      <c r="K1741" s="7"/>
      <c r="L1741" s="7"/>
      <c r="M1741" s="7"/>
      <c r="N1741" s="7"/>
      <c r="O1741" s="7"/>
      <c r="P1741" s="7"/>
      <c r="Q1741" s="7"/>
      <c r="R1741" s="7"/>
      <c r="S1741" s="7"/>
      <c r="T1741" s="7"/>
      <c r="U1741" s="7"/>
      <c r="V1741" s="7"/>
      <c r="W1741" s="7"/>
    </row>
    <row r="1742" spans="2:23" x14ac:dyDescent="0.2">
      <c r="B1742" s="66">
        <f t="shared" si="27"/>
        <v>73</v>
      </c>
      <c r="C1742" t="str">
        <f>IF(E1740="","","Data1=" &amp; IF(VLOOKUP(B1740,'INI DATA'!$C$3:$AD$100,6,FALSE)="",0,VLOOKUP(B1740,'INI DATA'!$C$3:$AD$100,6,FALSE)))</f>
        <v/>
      </c>
      <c r="D1742" s="65"/>
      <c r="E1742" s="64"/>
      <c r="F1742" s="7"/>
      <c r="G1742" s="7"/>
      <c r="H1742" s="7"/>
      <c r="I1742" s="6"/>
      <c r="J1742" s="7"/>
      <c r="K1742" s="7"/>
      <c r="L1742" s="7"/>
      <c r="M1742" s="7"/>
      <c r="N1742" s="7"/>
      <c r="O1742" s="7"/>
      <c r="P1742" s="7"/>
      <c r="Q1742" s="7"/>
      <c r="R1742" s="7"/>
      <c r="S1742" s="7"/>
      <c r="T1742" s="7"/>
      <c r="U1742" s="7"/>
      <c r="V1742" s="7"/>
      <c r="W1742" s="7"/>
    </row>
    <row r="1743" spans="2:23" x14ac:dyDescent="0.2">
      <c r="B1743" s="66">
        <f t="shared" si="27"/>
        <v>73</v>
      </c>
      <c r="C1743" t="str">
        <f>IF(E1740="","","Data1Label="&amp; IF(VLOOKUP(B1740,'INI DATA'!$C$3:$AD$100,7,FALSE)&lt;&gt;"","""" &amp; VLOOKUP(B1740,'INI DATA'!$C$3:$AD$100,7,FALSE)&amp;"""",""))</f>
        <v/>
      </c>
      <c r="D1743" s="65"/>
      <c r="E1743" s="64"/>
      <c r="F1743" s="7"/>
      <c r="G1743" s="7"/>
      <c r="H1743" s="7"/>
      <c r="I1743" s="6"/>
      <c r="J1743" s="7"/>
      <c r="K1743" s="7"/>
      <c r="L1743" s="7"/>
      <c r="M1743" s="7"/>
      <c r="N1743" s="7"/>
      <c r="O1743" s="7"/>
      <c r="P1743" s="7"/>
      <c r="Q1743" s="7"/>
      <c r="R1743" s="7"/>
      <c r="S1743" s="7"/>
      <c r="T1743" s="7"/>
      <c r="U1743" s="7"/>
      <c r="V1743" s="7"/>
      <c r="W1743" s="7"/>
    </row>
    <row r="1744" spans="2:23" x14ac:dyDescent="0.2">
      <c r="B1744" s="66">
        <f t="shared" si="27"/>
        <v>73</v>
      </c>
      <c r="C1744" t="str">
        <f>IF(E1740="","","Data2=" &amp; IF(VLOOKUP(B1740,'INI DATA'!$C$3:$AD$100,8,FALSE)="","",VLOOKUP(B1740,'INI DATA'!$C$3:$AD$100,8,FALSE)))</f>
        <v/>
      </c>
      <c r="D1744" s="65"/>
      <c r="E1744" s="64"/>
      <c r="F1744" s="7"/>
      <c r="G1744" s="7"/>
      <c r="H1744" s="7"/>
      <c r="I1744" s="6"/>
      <c r="J1744" s="7"/>
      <c r="K1744" s="7"/>
      <c r="L1744" s="7"/>
      <c r="M1744" s="7"/>
      <c r="N1744" s="7"/>
      <c r="O1744" s="7"/>
      <c r="P1744" s="7"/>
      <c r="Q1744" s="7"/>
      <c r="R1744" s="7"/>
      <c r="S1744" s="7"/>
      <c r="T1744" s="7"/>
      <c r="U1744" s="7"/>
      <c r="V1744" s="7"/>
      <c r="W1744" s="7"/>
    </row>
    <row r="1745" spans="2:23" x14ac:dyDescent="0.2">
      <c r="B1745" s="66">
        <f t="shared" si="27"/>
        <v>73</v>
      </c>
      <c r="C1745" t="str">
        <f>IF(E1740="","","Data2Label="&amp; IF(VLOOKUP(B1740,'INI DATA'!$C$3:$AD$100,9,FALSE)&lt;&gt;"","""" &amp; VLOOKUP(B1740,'INI DATA'!$C$3:$AD$100,9,FALSE)&amp;"""",""))</f>
        <v/>
      </c>
      <c r="D1745" s="65"/>
      <c r="E1745" s="64"/>
      <c r="F1745" s="7"/>
      <c r="G1745" s="7"/>
      <c r="H1745" s="7"/>
      <c r="I1745" s="6"/>
      <c r="J1745" s="7"/>
      <c r="K1745" s="7"/>
      <c r="L1745" s="7"/>
      <c r="M1745" s="7"/>
      <c r="N1745" s="7"/>
      <c r="O1745" s="7"/>
      <c r="P1745" s="7"/>
      <c r="Q1745" s="7"/>
      <c r="R1745" s="7"/>
      <c r="S1745" s="7"/>
      <c r="T1745" s="7"/>
      <c r="U1745" s="7"/>
      <c r="V1745" s="7"/>
      <c r="W1745" s="7"/>
    </row>
    <row r="1746" spans="2:23" x14ac:dyDescent="0.2">
      <c r="B1746" s="66">
        <f t="shared" si="27"/>
        <v>73</v>
      </c>
      <c r="C1746" t="str">
        <f>IF(E1740="","","Data3=" &amp; IF(VLOOKUP(B1740,'INI DATA'!$C$3:$AD$100,10,FALSE)="","",VLOOKUP(B1740,'INI DATA'!$C$3:$AD$100,10,FALSE)))</f>
        <v/>
      </c>
      <c r="D1746" s="65"/>
      <c r="E1746" s="64"/>
      <c r="F1746" s="7"/>
      <c r="G1746" s="7"/>
      <c r="H1746" s="7"/>
      <c r="I1746" s="6"/>
      <c r="J1746" s="7"/>
      <c r="K1746" s="7"/>
      <c r="L1746" s="7"/>
      <c r="M1746" s="7"/>
      <c r="N1746" s="7"/>
      <c r="O1746" s="7"/>
      <c r="P1746" s="7"/>
      <c r="Q1746" s="7"/>
      <c r="R1746" s="7"/>
      <c r="S1746" s="7"/>
      <c r="T1746" s="7"/>
      <c r="U1746" s="7"/>
      <c r="V1746" s="7"/>
      <c r="W1746" s="7"/>
    </row>
    <row r="1747" spans="2:23" x14ac:dyDescent="0.2">
      <c r="B1747" s="66">
        <f t="shared" si="27"/>
        <v>73</v>
      </c>
      <c r="C1747" t="str">
        <f>IF(E1740="","","Data3Label="&amp; IF(VLOOKUP(B1740,'INI DATA'!$C$3:$AD$100,11,FALSE)&lt;&gt;"","""" &amp; VLOOKUP(B1740,'INI DATA'!$C$3:$AD$100,11,FALSE)&amp;"""",""))</f>
        <v/>
      </c>
      <c r="D1747" s="65"/>
      <c r="E1747" s="64"/>
      <c r="F1747" s="7"/>
      <c r="G1747" s="7"/>
      <c r="H1747" s="7"/>
      <c r="I1747" s="6"/>
      <c r="J1747" s="7"/>
      <c r="K1747" s="7"/>
      <c r="L1747" s="7"/>
      <c r="M1747" s="7"/>
      <c r="N1747" s="7"/>
      <c r="O1747" s="7"/>
      <c r="P1747" s="7"/>
      <c r="Q1747" s="7"/>
      <c r="R1747" s="7"/>
      <c r="S1747" s="7"/>
      <c r="T1747" s="7"/>
      <c r="U1747" s="7"/>
      <c r="V1747" s="7"/>
      <c r="W1747" s="7"/>
    </row>
    <row r="1748" spans="2:23" x14ac:dyDescent="0.2">
      <c r="B1748" s="66">
        <f t="shared" si="27"/>
        <v>73</v>
      </c>
      <c r="C1748" t="str">
        <f>IF(E1740="","","Data4=" &amp; IF(VLOOKUP(B1740,'INI DATA'!$C$3:$AD$100,12,FALSE)="","",VLOOKUP(B1740,'INI DATA'!$C$3:$AD$100,12,FALSE)))</f>
        <v/>
      </c>
      <c r="D1748" s="65"/>
      <c r="E1748" s="64"/>
      <c r="F1748" s="7"/>
      <c r="G1748" s="7"/>
      <c r="H1748" s="7"/>
      <c r="I1748" s="6"/>
      <c r="J1748" s="7"/>
      <c r="K1748" s="7"/>
      <c r="L1748" s="7"/>
      <c r="M1748" s="7"/>
      <c r="N1748" s="7"/>
      <c r="O1748" s="7"/>
      <c r="P1748" s="7"/>
      <c r="Q1748" s="7"/>
      <c r="R1748" s="7"/>
      <c r="S1748" s="7"/>
      <c r="T1748" s="7"/>
      <c r="U1748" s="7"/>
      <c r="V1748" s="7"/>
      <c r="W1748" s="7"/>
    </row>
    <row r="1749" spans="2:23" x14ac:dyDescent="0.2">
      <c r="B1749" s="66">
        <f t="shared" si="27"/>
        <v>73</v>
      </c>
      <c r="C1749" t="str">
        <f>IF(E1740="","","Data4Label="&amp; IF(VLOOKUP(B1740,'INI DATA'!$C$3:$AD$100,13,FALSE)&lt;&gt;"","""" &amp; VLOOKUP(B1740,'INI DATA'!$C$3:$AD$100,13,FALSE)&amp;"""",""))</f>
        <v/>
      </c>
      <c r="D1749" s="65"/>
      <c r="E1749" s="64"/>
      <c r="F1749" s="7"/>
      <c r="G1749" s="7"/>
      <c r="H1749" s="7"/>
      <c r="I1749" s="6"/>
      <c r="J1749" s="7"/>
      <c r="K1749" s="7"/>
      <c r="L1749" s="7"/>
      <c r="M1749" s="7"/>
      <c r="N1749" s="7"/>
      <c r="O1749" s="7"/>
      <c r="P1749" s="7"/>
      <c r="Q1749" s="7"/>
      <c r="R1749" s="7"/>
      <c r="S1749" s="7"/>
      <c r="T1749" s="7"/>
      <c r="U1749" s="7"/>
      <c r="V1749" s="7"/>
      <c r="W1749" s="7"/>
    </row>
    <row r="1750" spans="2:23" x14ac:dyDescent="0.2">
      <c r="B1750" s="66">
        <f t="shared" si="27"/>
        <v>73</v>
      </c>
      <c r="C1750" t="str">
        <f>IF(E1740="","","Data5=" &amp; IF(VLOOKUP(B1740,'INI DATA'!$C$3:$AD$100,14,FALSE)="","",VLOOKUP(B1740,'INI DATA'!$C$3:$AD$100,14,FALSE)))</f>
        <v/>
      </c>
      <c r="D1750" s="65"/>
      <c r="E1750" s="64"/>
      <c r="F1750" s="7"/>
      <c r="G1750" s="7"/>
      <c r="H1750" s="7"/>
      <c r="I1750" s="6"/>
      <c r="J1750" s="7"/>
      <c r="K1750" s="7"/>
      <c r="L1750" s="7"/>
      <c r="M1750" s="7"/>
      <c r="N1750" s="7"/>
      <c r="O1750" s="7"/>
      <c r="P1750" s="7"/>
      <c r="Q1750" s="7"/>
      <c r="R1750" s="7"/>
      <c r="S1750" s="7"/>
      <c r="T1750" s="7"/>
      <c r="U1750" s="7"/>
      <c r="V1750" s="7"/>
      <c r="W1750" s="7"/>
    </row>
    <row r="1751" spans="2:23" x14ac:dyDescent="0.2">
      <c r="B1751" s="66">
        <f t="shared" si="27"/>
        <v>73</v>
      </c>
      <c r="C1751" t="str">
        <f>IF(E1740="","","Data5Label="&amp; IF(VLOOKUP(B1740,'INI DATA'!$C$3:$AD$100,15,FALSE)&lt;&gt;"","""" &amp; VLOOKUP(B1740,'INI DATA'!$C$3:$AD$100,15,FALSE)&amp;"""",""))</f>
        <v/>
      </c>
      <c r="D1751" s="65"/>
      <c r="E1751" s="64"/>
      <c r="F1751" s="7"/>
      <c r="G1751" s="7"/>
      <c r="H1751" s="7"/>
      <c r="I1751" s="6"/>
      <c r="J1751" s="7"/>
      <c r="K1751" s="7"/>
      <c r="L1751" s="7"/>
      <c r="M1751" s="7"/>
      <c r="N1751" s="7"/>
      <c r="O1751" s="7"/>
      <c r="P1751" s="7"/>
      <c r="Q1751" s="7"/>
      <c r="R1751" s="7"/>
      <c r="S1751" s="7"/>
      <c r="T1751" s="7"/>
      <c r="U1751" s="7"/>
      <c r="V1751" s="7"/>
      <c r="W1751" s="7"/>
    </row>
    <row r="1752" spans="2:23" x14ac:dyDescent="0.2">
      <c r="B1752" s="66">
        <f t="shared" si="27"/>
        <v>73</v>
      </c>
      <c r="C1752" t="str">
        <f>IF(E1740="","","Data6=" &amp; IF(VLOOKUP(B1740,'INI DATA'!$C$3:$AD$100,16,FALSE)="","",VLOOKUP(B1740,'INI DATA'!$C$3:$AD$100,16,FALSE)))</f>
        <v/>
      </c>
      <c r="D1752" s="65"/>
      <c r="E1752" s="64"/>
      <c r="F1752" s="7"/>
      <c r="G1752" s="7"/>
      <c r="H1752" s="7"/>
      <c r="I1752" s="6"/>
      <c r="J1752" s="7"/>
      <c r="K1752" s="7"/>
      <c r="L1752" s="7"/>
      <c r="M1752" s="7"/>
      <c r="N1752" s="7"/>
      <c r="O1752" s="7"/>
      <c r="P1752" s="7"/>
      <c r="Q1752" s="7"/>
      <c r="R1752" s="7"/>
      <c r="S1752" s="7"/>
      <c r="T1752" s="7"/>
      <c r="U1752" s="7"/>
      <c r="V1752" s="7"/>
      <c r="W1752" s="7"/>
    </row>
    <row r="1753" spans="2:23" x14ac:dyDescent="0.2">
      <c r="B1753" s="66">
        <f t="shared" si="27"/>
        <v>73</v>
      </c>
      <c r="C1753" t="str">
        <f>IF(E1740="","","Data6Label="&amp; IF(VLOOKUP(B1740,'INI DATA'!$C$3:$AD$100,17,FALSE)&lt;&gt;"","""" &amp; VLOOKUP(B1740,'INI DATA'!$C$3:$AD$100,17,FALSE)&amp;"""",""))</f>
        <v/>
      </c>
      <c r="D1753" s="65"/>
      <c r="E1753" s="64"/>
      <c r="F1753" s="7"/>
      <c r="G1753" s="7"/>
      <c r="H1753" s="7"/>
      <c r="I1753" s="6"/>
      <c r="J1753" s="7"/>
      <c r="K1753" s="7"/>
      <c r="L1753" s="7"/>
      <c r="M1753" s="7"/>
      <c r="N1753" s="7"/>
      <c r="O1753" s="7"/>
      <c r="P1753" s="7"/>
      <c r="Q1753" s="7"/>
      <c r="R1753" s="7"/>
      <c r="S1753" s="7"/>
      <c r="T1753" s="7"/>
      <c r="U1753" s="7"/>
      <c r="V1753" s="7"/>
      <c r="W1753" s="7"/>
    </row>
    <row r="1754" spans="2:23" x14ac:dyDescent="0.2">
      <c r="B1754" s="66">
        <f t="shared" si="27"/>
        <v>73</v>
      </c>
      <c r="C1754" t="str">
        <f>IF(E1740="","","Data7=" &amp; IF(VLOOKUP(B1742,'INI DATA'!$C$3:$AD$100,18,FALSE)="","",VLOOKUP(B1742,'INI DATA'!$C$3:$AD$100,18,FALSE)))</f>
        <v/>
      </c>
      <c r="D1754" s="65"/>
      <c r="E1754" s="64"/>
      <c r="F1754" s="7"/>
      <c r="G1754" s="7"/>
      <c r="H1754" s="7"/>
      <c r="I1754" s="6"/>
      <c r="J1754" s="7"/>
      <c r="K1754" s="7"/>
      <c r="L1754" s="7"/>
      <c r="M1754" s="7"/>
      <c r="N1754" s="7"/>
      <c r="O1754" s="7"/>
      <c r="P1754" s="7"/>
      <c r="Q1754" s="7"/>
      <c r="R1754" s="7"/>
      <c r="S1754" s="7"/>
      <c r="T1754" s="7"/>
      <c r="U1754" s="7"/>
      <c r="V1754" s="7"/>
      <c r="W1754" s="7"/>
    </row>
    <row r="1755" spans="2:23" x14ac:dyDescent="0.2">
      <c r="B1755" s="66">
        <f t="shared" si="27"/>
        <v>73</v>
      </c>
      <c r="C1755" t="str">
        <f>IF(E1740="","","Data7Label="&amp; IF(VLOOKUP(B1740,'INI DATA'!$C$3:$AD$100,19,FALSE)&lt;&gt;"","""" &amp; VLOOKUP(B1740,'INI DATA'!$C$3:$AD$100,19,FALSE)&amp;"""",""))</f>
        <v/>
      </c>
      <c r="D1755" s="65"/>
      <c r="E1755" s="64"/>
      <c r="F1755" s="7"/>
      <c r="G1755" s="7"/>
      <c r="H1755" s="7"/>
      <c r="I1755" s="6"/>
      <c r="J1755" s="7"/>
      <c r="K1755" s="7"/>
      <c r="L1755" s="7"/>
      <c r="M1755" s="7"/>
      <c r="N1755" s="7"/>
      <c r="O1755" s="7"/>
      <c r="P1755" s="7"/>
      <c r="Q1755" s="7"/>
      <c r="R1755" s="7"/>
      <c r="S1755" s="7"/>
      <c r="T1755" s="7"/>
      <c r="U1755" s="7"/>
      <c r="V1755" s="7"/>
      <c r="W1755" s="7"/>
    </row>
    <row r="1756" spans="2:23" x14ac:dyDescent="0.2">
      <c r="B1756" s="66">
        <f t="shared" si="27"/>
        <v>73</v>
      </c>
      <c r="C1756" t="str">
        <f>IF(E1740="","","Data8=" &amp; IF(VLOOKUP(B1742,'INI DATA'!$C$3:$AD$100,20,FALSE)="","",VLOOKUP(B1742,'INI DATA'!$C$3:$AD$100,20,FALSE)))</f>
        <v/>
      </c>
      <c r="D1756" s="65"/>
      <c r="E1756" s="64"/>
      <c r="F1756" s="7"/>
      <c r="G1756" s="7"/>
      <c r="H1756" s="7"/>
      <c r="I1756" s="6"/>
      <c r="J1756" s="7"/>
      <c r="K1756" s="7"/>
      <c r="L1756" s="7"/>
      <c r="M1756" s="7"/>
      <c r="N1756" s="7"/>
      <c r="O1756" s="7"/>
      <c r="P1756" s="7"/>
      <c r="Q1756" s="7"/>
      <c r="R1756" s="7"/>
      <c r="S1756" s="7"/>
      <c r="T1756" s="7"/>
      <c r="U1756" s="7"/>
      <c r="V1756" s="7"/>
      <c r="W1756" s="7"/>
    </row>
    <row r="1757" spans="2:23" x14ac:dyDescent="0.2">
      <c r="B1757" s="66">
        <f t="shared" si="27"/>
        <v>73</v>
      </c>
      <c r="C1757" t="str">
        <f>IF(E1740="","","Data8Label="&amp; IF(VLOOKUP(B1740,'INI DATA'!$C$3:$AD$100,21,FALSE)&lt;&gt;"","""" &amp; VLOOKUP(B1740,'INI DATA'!$C$3:$AD$100,21,FALSE)&amp;"""",""))</f>
        <v/>
      </c>
      <c r="D1757" s="65"/>
      <c r="E1757" s="64"/>
      <c r="F1757" s="7"/>
      <c r="G1757" s="7"/>
      <c r="H1757" s="7"/>
      <c r="I1757" s="6"/>
      <c r="J1757" s="7"/>
      <c r="K1757" s="7"/>
      <c r="L1757" s="7"/>
      <c r="M1757" s="7"/>
      <c r="N1757" s="7"/>
      <c r="O1757" s="7"/>
      <c r="P1757" s="7"/>
      <c r="Q1757" s="7"/>
      <c r="R1757" s="7"/>
      <c r="S1757" s="7"/>
      <c r="T1757" s="7"/>
      <c r="U1757" s="7"/>
      <c r="V1757" s="7"/>
      <c r="W1757" s="7"/>
    </row>
    <row r="1758" spans="2:23" x14ac:dyDescent="0.2">
      <c r="B1758" s="66">
        <f t="shared" si="27"/>
        <v>73</v>
      </c>
      <c r="C1758" t="str">
        <f>IF(E1740="","","Data9=" &amp; IF(VLOOKUP(B1742,'INI DATA'!$C$3:$AD$100,22,FALSE)="","",VLOOKUP(B1742,'INI DATA'!$C$3:$AD$100,22,FALSE)))</f>
        <v/>
      </c>
      <c r="D1758" s="65"/>
      <c r="E1758" s="64"/>
      <c r="F1758" s="7"/>
      <c r="G1758" s="7"/>
      <c r="H1758" s="7"/>
      <c r="I1758" s="6"/>
      <c r="J1758" s="7"/>
      <c r="K1758" s="7"/>
      <c r="L1758" s="7"/>
      <c r="M1758" s="7"/>
      <c r="N1758" s="7"/>
      <c r="O1758" s="7"/>
      <c r="P1758" s="7"/>
      <c r="Q1758" s="7"/>
      <c r="R1758" s="7"/>
      <c r="S1758" s="7"/>
      <c r="T1758" s="7"/>
      <c r="U1758" s="7"/>
      <c r="V1758" s="7"/>
      <c r="W1758" s="7"/>
    </row>
    <row r="1759" spans="2:23" x14ac:dyDescent="0.2">
      <c r="B1759" s="66">
        <f t="shared" si="27"/>
        <v>73</v>
      </c>
      <c r="C1759" t="str">
        <f>IF(E1740="","","Data9Label="&amp; IF(VLOOKUP(B1740,'INI DATA'!$C$3:$AD$100,23,FALSE)&lt;&gt;"","""" &amp; VLOOKUP(B1740,'INI DATA'!$C$3:$AD$100,23,FALSE)&amp;"""",""))</f>
        <v/>
      </c>
      <c r="D1759" s="65"/>
      <c r="E1759" s="64"/>
      <c r="F1759" s="7"/>
      <c r="G1759" s="7"/>
      <c r="H1759" s="7"/>
      <c r="I1759" s="6"/>
      <c r="J1759" s="7"/>
      <c r="K1759" s="7"/>
      <c r="L1759" s="7"/>
      <c r="M1759" s="7"/>
      <c r="N1759" s="7"/>
      <c r="O1759" s="7"/>
      <c r="P1759" s="7"/>
      <c r="Q1759" s="7"/>
      <c r="R1759" s="7"/>
      <c r="S1759" s="7"/>
      <c r="T1759" s="7"/>
      <c r="U1759" s="7"/>
      <c r="V1759" s="7"/>
      <c r="W1759" s="7"/>
    </row>
    <row r="1760" spans="2:23" x14ac:dyDescent="0.2">
      <c r="B1760" s="66">
        <f t="shared" si="27"/>
        <v>73</v>
      </c>
      <c r="C1760" t="str">
        <f>IF(E1740="","","Data10=" &amp; IF(VLOOKUP(B1742,'INI DATA'!$C$3:$AD$100,24,FALSE)="","",VLOOKUP(B1742,'INI DATA'!$C$3:$AD$100,24,FALSE)))</f>
        <v/>
      </c>
      <c r="D1760" s="65"/>
      <c r="E1760" s="64"/>
      <c r="F1760" s="7"/>
      <c r="G1760" s="7"/>
      <c r="H1760" s="7"/>
      <c r="I1760" s="6"/>
      <c r="J1760" s="7"/>
      <c r="K1760" s="7"/>
      <c r="L1760" s="7"/>
      <c r="M1760" s="7"/>
      <c r="N1760" s="7"/>
      <c r="O1760" s="7"/>
      <c r="P1760" s="7"/>
      <c r="Q1760" s="7"/>
      <c r="R1760" s="7"/>
      <c r="S1760" s="7"/>
      <c r="T1760" s="7"/>
      <c r="U1760" s="7"/>
      <c r="V1760" s="7"/>
      <c r="W1760" s="7"/>
    </row>
    <row r="1761" spans="2:23" x14ac:dyDescent="0.2">
      <c r="B1761" s="66">
        <f t="shared" si="27"/>
        <v>73</v>
      </c>
      <c r="C1761" t="str">
        <f>IF(E1740="","","Data10Label="&amp; IF(VLOOKUP(B1740,'INI DATA'!$C$3:$AD$100,25,FALSE)&lt;&gt;"","""" &amp; VLOOKUP(B1740,'INI DATA'!$C$3:$AD$100,25,FALSE)&amp;"""",""))</f>
        <v/>
      </c>
      <c r="D1761" s="65"/>
      <c r="E1761" s="64"/>
      <c r="F1761" s="7"/>
      <c r="G1761" s="7"/>
      <c r="H1761" s="7"/>
      <c r="I1761" s="6"/>
      <c r="J1761" s="7"/>
      <c r="K1761" s="7"/>
      <c r="L1761" s="7"/>
      <c r="M1761" s="7"/>
      <c r="N1761" s="7"/>
      <c r="O1761" s="7"/>
      <c r="P1761" s="7"/>
      <c r="Q1761" s="7"/>
      <c r="R1761" s="7"/>
      <c r="S1761" s="7"/>
      <c r="T1761" s="7"/>
      <c r="U1761" s="7"/>
      <c r="V1761" s="7"/>
      <c r="W1761" s="7"/>
    </row>
    <row r="1762" spans="2:23" x14ac:dyDescent="0.2">
      <c r="B1762" s="66">
        <f t="shared" si="27"/>
        <v>73</v>
      </c>
      <c r="C1762" t="str">
        <f>IF(E1740="","","Timer=" &amp; IF(VLOOKUP(B1740,'INI DATA'!$C$3:$AF$100,4,FALSE)="","",VLOOKUP(B1740,'INI DATA'!$C$3:$AF$100,4,FALSE)))</f>
        <v/>
      </c>
      <c r="D1762" s="65"/>
      <c r="E1762" s="64"/>
      <c r="F1762" s="7"/>
      <c r="G1762" s="7"/>
      <c r="H1762" s="7"/>
      <c r="I1762" s="6"/>
      <c r="J1762" s="7"/>
      <c r="K1762" s="7"/>
      <c r="L1762" s="7"/>
      <c r="M1762" s="7"/>
      <c r="N1762" s="7"/>
      <c r="O1762" s="7"/>
      <c r="P1762" s="7"/>
      <c r="Q1762" s="7"/>
      <c r="R1762" s="7"/>
      <c r="S1762" s="7"/>
      <c r="T1762" s="7"/>
      <c r="U1762" s="7"/>
      <c r="V1762" s="7"/>
      <c r="W1762" s="7"/>
    </row>
    <row r="1763" spans="2:23" x14ac:dyDescent="0.2">
      <c r="B1763" s="66">
        <f t="shared" si="27"/>
        <v>73</v>
      </c>
      <c r="C1763" t="str">
        <f>IF(E1740="","","PurgeDays=" &amp; IF(VLOOKUP(B1740,'INI DATA'!$C$3:$AD$100,7,FALSE)&lt;&gt;"",VLOOKUP(B1740,'INI DATA'!$C$3:$AD$100,26,FALSE),""))</f>
        <v/>
      </c>
      <c r="D1763" s="65"/>
      <c r="E1763" s="64"/>
      <c r="F1763" s="7"/>
      <c r="G1763" s="7"/>
      <c r="H1763" s="7"/>
      <c r="I1763" s="6"/>
      <c r="J1763" s="7"/>
      <c r="K1763" s="7"/>
      <c r="L1763" s="7"/>
      <c r="M1763" s="7"/>
      <c r="N1763" s="7"/>
      <c r="O1763" s="7"/>
      <c r="P1763" s="7"/>
      <c r="Q1763" s="7"/>
      <c r="R1763" s="7"/>
      <c r="S1763" s="7"/>
      <c r="T1763" s="7"/>
      <c r="U1763" s="7"/>
      <c r="V1763" s="7"/>
      <c r="W1763" s="7"/>
    </row>
    <row r="1764" spans="2:23" x14ac:dyDescent="0.2">
      <c r="B1764" s="66">
        <f t="shared" si="27"/>
        <v>74</v>
      </c>
      <c r="C1764" t="str">
        <f>IF(E1764="","","[DBTable" &amp; VLOOKUP(B1764,'INI DATA'!$C$3:$AF$99,1,FALSE) &amp; "]")</f>
        <v/>
      </c>
      <c r="D1764" s="65"/>
      <c r="E1764" s="64" t="str">
        <f>IF(VLOOKUP(B1764,'INI DATA'!$C$3:$AD$100,5,FALSE)="","","used")</f>
        <v/>
      </c>
      <c r="F1764" s="7"/>
      <c r="G1764" s="7"/>
      <c r="H1764" s="7"/>
      <c r="I1764" s="6"/>
      <c r="J1764" s="7"/>
      <c r="K1764" s="7"/>
      <c r="L1764" s="7"/>
      <c r="M1764" s="7"/>
      <c r="N1764" s="7"/>
      <c r="O1764" s="7"/>
      <c r="P1764" s="7"/>
      <c r="Q1764" s="7"/>
      <c r="R1764" s="7"/>
      <c r="S1764" s="7"/>
      <c r="T1764" s="7"/>
      <c r="U1764" s="7"/>
      <c r="V1764" s="7"/>
      <c r="W1764" s="7"/>
    </row>
    <row r="1765" spans="2:23" x14ac:dyDescent="0.2">
      <c r="B1765" s="66">
        <f t="shared" si="27"/>
        <v>74</v>
      </c>
      <c r="C1765" t="str">
        <f>IF(E1764="","","Name=" &amp; IF(VLOOKUP(B1764,'INI DATA'!$C$3:$AD$100,5,FALSE)="","",VLOOKUP(B1764,'INI DATA'!$C$3:$AD$100,2,FALSE)&amp;"-"&amp;VLOOKUP(B1764,'INI DATA'!$C$3:$AD$100,5,FALSE)))</f>
        <v/>
      </c>
      <c r="D1765" s="65"/>
      <c r="E1765" s="64"/>
      <c r="F1765" s="7"/>
      <c r="G1765" s="7"/>
      <c r="H1765" s="7"/>
      <c r="I1765" s="6"/>
      <c r="J1765" s="7"/>
      <c r="K1765" s="7"/>
      <c r="L1765" s="7"/>
      <c r="M1765" s="7"/>
      <c r="N1765" s="7"/>
      <c r="O1765" s="7"/>
      <c r="P1765" s="7"/>
      <c r="Q1765" s="7"/>
      <c r="R1765" s="7"/>
      <c r="S1765" s="7"/>
      <c r="T1765" s="7"/>
      <c r="U1765" s="7"/>
      <c r="V1765" s="7"/>
      <c r="W1765" s="7"/>
    </row>
    <row r="1766" spans="2:23" x14ac:dyDescent="0.2">
      <c r="B1766" s="66">
        <f t="shared" si="27"/>
        <v>74</v>
      </c>
      <c r="C1766" t="str">
        <f>IF(E1764="","","Data1=" &amp; IF(VLOOKUP(B1764,'INI DATA'!$C$3:$AD$100,6,FALSE)="",0,VLOOKUP(B1764,'INI DATA'!$C$3:$AD$100,6,FALSE)))</f>
        <v/>
      </c>
      <c r="D1766" s="65"/>
      <c r="E1766" s="64"/>
      <c r="F1766" s="7"/>
      <c r="G1766" s="7"/>
      <c r="H1766" s="7"/>
      <c r="I1766" s="6"/>
      <c r="J1766" s="7"/>
      <c r="K1766" s="7"/>
      <c r="L1766" s="7"/>
      <c r="M1766" s="7"/>
      <c r="N1766" s="7"/>
      <c r="O1766" s="7"/>
      <c r="P1766" s="7"/>
      <c r="Q1766" s="7"/>
      <c r="R1766" s="7"/>
      <c r="S1766" s="7"/>
      <c r="T1766" s="7"/>
      <c r="U1766" s="7"/>
      <c r="V1766" s="7"/>
      <c r="W1766" s="7"/>
    </row>
    <row r="1767" spans="2:23" x14ac:dyDescent="0.2">
      <c r="B1767" s="66">
        <f t="shared" si="27"/>
        <v>74</v>
      </c>
      <c r="C1767" t="str">
        <f>IF(E1764="","","Data1Label="&amp; IF(VLOOKUP(B1764,'INI DATA'!$C$3:$AD$100,7,FALSE)&lt;&gt;"","""" &amp; VLOOKUP(B1764,'INI DATA'!$C$3:$AD$100,7,FALSE)&amp;"""",""))</f>
        <v/>
      </c>
      <c r="D1767" s="65"/>
      <c r="E1767" s="64"/>
      <c r="F1767" s="7"/>
      <c r="G1767" s="7"/>
      <c r="H1767" s="7"/>
      <c r="I1767" s="6"/>
      <c r="J1767" s="7"/>
      <c r="K1767" s="7"/>
      <c r="L1767" s="7"/>
      <c r="M1767" s="7"/>
      <c r="N1767" s="7"/>
      <c r="O1767" s="7"/>
      <c r="P1767" s="7"/>
      <c r="Q1767" s="7"/>
      <c r="R1767" s="7"/>
      <c r="S1767" s="7"/>
      <c r="T1767" s="7"/>
      <c r="U1767" s="7"/>
      <c r="V1767" s="7"/>
      <c r="W1767" s="7"/>
    </row>
    <row r="1768" spans="2:23" x14ac:dyDescent="0.2">
      <c r="B1768" s="66">
        <f t="shared" si="27"/>
        <v>74</v>
      </c>
      <c r="C1768" t="str">
        <f>IF(E1764="","","Data2=" &amp; IF(VLOOKUP(B1764,'INI DATA'!$C$3:$AD$100,8,FALSE)="","",VLOOKUP(B1764,'INI DATA'!$C$3:$AD$100,8,FALSE)))</f>
        <v/>
      </c>
      <c r="D1768" s="65"/>
      <c r="E1768" s="64"/>
      <c r="F1768" s="7"/>
      <c r="G1768" s="7"/>
      <c r="H1768" s="7"/>
      <c r="I1768" s="6"/>
      <c r="J1768" s="7"/>
      <c r="K1768" s="7"/>
      <c r="L1768" s="7"/>
      <c r="M1768" s="7"/>
      <c r="N1768" s="7"/>
      <c r="O1768" s="7"/>
      <c r="P1768" s="7"/>
      <c r="Q1768" s="7"/>
      <c r="R1768" s="7"/>
      <c r="S1768" s="7"/>
      <c r="T1768" s="7"/>
      <c r="U1768" s="7"/>
      <c r="V1768" s="7"/>
      <c r="W1768" s="7"/>
    </row>
    <row r="1769" spans="2:23" x14ac:dyDescent="0.2">
      <c r="B1769" s="66">
        <f t="shared" si="27"/>
        <v>74</v>
      </c>
      <c r="C1769" t="str">
        <f>IF(E1764="","","Data2Label="&amp; IF(VLOOKUP(B1764,'INI DATA'!$C$3:$AD$100,9,FALSE)&lt;&gt;"","""" &amp; VLOOKUP(B1764,'INI DATA'!$C$3:$AD$100,9,FALSE)&amp;"""",""))</f>
        <v/>
      </c>
      <c r="D1769" s="65"/>
      <c r="E1769" s="64"/>
      <c r="F1769" s="7"/>
      <c r="G1769" s="7"/>
      <c r="H1769" s="7"/>
      <c r="I1769" s="6"/>
      <c r="J1769" s="7"/>
      <c r="K1769" s="7"/>
      <c r="L1769" s="7"/>
      <c r="M1769" s="7"/>
      <c r="N1769" s="7"/>
      <c r="O1769" s="7"/>
      <c r="P1769" s="7"/>
      <c r="Q1769" s="7"/>
      <c r="R1769" s="7"/>
      <c r="S1769" s="7"/>
      <c r="T1769" s="7"/>
      <c r="U1769" s="7"/>
      <c r="V1769" s="7"/>
      <c r="W1769" s="7"/>
    </row>
    <row r="1770" spans="2:23" x14ac:dyDescent="0.2">
      <c r="B1770" s="66">
        <f t="shared" si="27"/>
        <v>74</v>
      </c>
      <c r="C1770" t="str">
        <f>IF(E1764="","","Data3=" &amp; IF(VLOOKUP(B1764,'INI DATA'!$C$3:$AD$100,10,FALSE)="","",VLOOKUP(B1764,'INI DATA'!$C$3:$AD$100,10,FALSE)))</f>
        <v/>
      </c>
      <c r="D1770" s="65"/>
      <c r="E1770" s="64"/>
      <c r="F1770" s="7"/>
      <c r="G1770" s="7"/>
      <c r="H1770" s="7"/>
      <c r="I1770" s="6"/>
      <c r="J1770" s="7"/>
      <c r="K1770" s="7"/>
      <c r="L1770" s="7"/>
      <c r="M1770" s="7"/>
      <c r="N1770" s="7"/>
      <c r="O1770" s="7"/>
      <c r="P1770" s="7"/>
      <c r="Q1770" s="7"/>
      <c r="R1770" s="7"/>
      <c r="S1770" s="7"/>
      <c r="T1770" s="7"/>
      <c r="U1770" s="7"/>
      <c r="V1770" s="7"/>
      <c r="W1770" s="7"/>
    </row>
    <row r="1771" spans="2:23" x14ac:dyDescent="0.2">
      <c r="B1771" s="66">
        <f t="shared" si="27"/>
        <v>74</v>
      </c>
      <c r="C1771" t="str">
        <f>IF(E1764="","","Data3Label="&amp; IF(VLOOKUP(B1764,'INI DATA'!$C$3:$AD$100,11,FALSE)&lt;&gt;"","""" &amp; VLOOKUP(B1764,'INI DATA'!$C$3:$AD$100,11,FALSE)&amp;"""",""))</f>
        <v/>
      </c>
      <c r="D1771" s="65"/>
      <c r="E1771" s="64"/>
      <c r="F1771" s="7"/>
      <c r="G1771" s="7"/>
      <c r="H1771" s="7"/>
      <c r="I1771" s="6"/>
      <c r="J1771" s="7"/>
      <c r="K1771" s="7"/>
      <c r="L1771" s="7"/>
      <c r="M1771" s="7"/>
      <c r="N1771" s="7"/>
      <c r="O1771" s="7"/>
      <c r="P1771" s="7"/>
      <c r="Q1771" s="7"/>
      <c r="R1771" s="7"/>
      <c r="S1771" s="7"/>
      <c r="T1771" s="7"/>
      <c r="U1771" s="7"/>
      <c r="V1771" s="7"/>
      <c r="W1771" s="7"/>
    </row>
    <row r="1772" spans="2:23" x14ac:dyDescent="0.2">
      <c r="B1772" s="66">
        <f t="shared" si="27"/>
        <v>74</v>
      </c>
      <c r="C1772" t="str">
        <f>IF(E1764="","","Data4=" &amp; IF(VLOOKUP(B1764,'INI DATA'!$C$3:$AD$100,12,FALSE)="","",VLOOKUP(B1764,'INI DATA'!$C$3:$AD$100,12,FALSE)))</f>
        <v/>
      </c>
      <c r="D1772" s="65"/>
      <c r="E1772" s="64"/>
      <c r="F1772" s="7"/>
      <c r="G1772" s="7"/>
      <c r="H1772" s="7"/>
      <c r="I1772" s="6"/>
      <c r="J1772" s="7"/>
      <c r="K1772" s="7"/>
      <c r="L1772" s="7"/>
      <c r="M1772" s="7"/>
      <c r="N1772" s="7"/>
      <c r="O1772" s="7"/>
      <c r="P1772" s="7"/>
      <c r="Q1772" s="7"/>
      <c r="R1772" s="7"/>
      <c r="S1772" s="7"/>
      <c r="T1772" s="7"/>
      <c r="U1772" s="7"/>
      <c r="V1772" s="7"/>
      <c r="W1772" s="7"/>
    </row>
    <row r="1773" spans="2:23" x14ac:dyDescent="0.2">
      <c r="B1773" s="66">
        <f t="shared" si="27"/>
        <v>74</v>
      </c>
      <c r="C1773" t="str">
        <f>IF(E1764="","","Data4Label="&amp; IF(VLOOKUP(B1764,'INI DATA'!$C$3:$AD$100,13,FALSE)&lt;&gt;"","""" &amp; VLOOKUP(B1764,'INI DATA'!$C$3:$AD$100,13,FALSE)&amp;"""",""))</f>
        <v/>
      </c>
      <c r="D1773" s="65"/>
      <c r="E1773" s="64"/>
      <c r="F1773" s="7"/>
      <c r="G1773" s="7"/>
      <c r="H1773" s="7"/>
      <c r="I1773" s="6"/>
      <c r="J1773" s="7"/>
      <c r="K1773" s="7"/>
      <c r="L1773" s="7"/>
      <c r="M1773" s="7"/>
      <c r="N1773" s="7"/>
      <c r="O1773" s="7"/>
      <c r="P1773" s="7"/>
      <c r="Q1773" s="7"/>
      <c r="R1773" s="7"/>
      <c r="S1773" s="7"/>
      <c r="T1773" s="7"/>
      <c r="U1773" s="7"/>
      <c r="V1773" s="7"/>
      <c r="W1773" s="7"/>
    </row>
    <row r="1774" spans="2:23" x14ac:dyDescent="0.2">
      <c r="B1774" s="66">
        <f t="shared" si="27"/>
        <v>74</v>
      </c>
      <c r="C1774" t="str">
        <f>IF(E1764="","","Data5=" &amp; IF(VLOOKUP(B1764,'INI DATA'!$C$3:$AD$100,14,FALSE)="","",VLOOKUP(B1764,'INI DATA'!$C$3:$AD$100,14,FALSE)))</f>
        <v/>
      </c>
      <c r="D1774" s="65"/>
      <c r="E1774" s="64"/>
      <c r="F1774" s="7"/>
      <c r="G1774" s="7"/>
      <c r="H1774" s="7"/>
      <c r="I1774" s="6"/>
      <c r="J1774" s="7"/>
      <c r="K1774" s="7"/>
      <c r="L1774" s="7"/>
      <c r="M1774" s="7"/>
      <c r="N1774" s="7"/>
      <c r="O1774" s="7"/>
      <c r="P1774" s="7"/>
      <c r="Q1774" s="7"/>
      <c r="R1774" s="7"/>
      <c r="S1774" s="7"/>
      <c r="T1774" s="7"/>
      <c r="U1774" s="7"/>
      <c r="V1774" s="7"/>
      <c r="W1774" s="7"/>
    </row>
    <row r="1775" spans="2:23" x14ac:dyDescent="0.2">
      <c r="B1775" s="66">
        <f t="shared" si="27"/>
        <v>74</v>
      </c>
      <c r="C1775" t="str">
        <f>IF(E1764="","","Data5Label="&amp; IF(VLOOKUP(B1764,'INI DATA'!$C$3:$AD$100,15,FALSE)&lt;&gt;"","""" &amp; VLOOKUP(B1764,'INI DATA'!$C$3:$AD$100,15,FALSE)&amp;"""",""))</f>
        <v/>
      </c>
      <c r="D1775" s="65"/>
      <c r="E1775" s="64"/>
      <c r="F1775" s="7"/>
      <c r="G1775" s="7"/>
      <c r="H1775" s="7"/>
      <c r="I1775" s="6"/>
      <c r="J1775" s="7"/>
      <c r="K1775" s="7"/>
      <c r="L1775" s="7"/>
      <c r="M1775" s="7"/>
      <c r="N1775" s="7"/>
      <c r="O1775" s="7"/>
      <c r="P1775" s="7"/>
      <c r="Q1775" s="7"/>
      <c r="R1775" s="7"/>
      <c r="S1775" s="7"/>
      <c r="T1775" s="7"/>
      <c r="U1775" s="7"/>
      <c r="V1775" s="7"/>
      <c r="W1775" s="7"/>
    </row>
    <row r="1776" spans="2:23" x14ac:dyDescent="0.2">
      <c r="B1776" s="66">
        <f t="shared" si="27"/>
        <v>74</v>
      </c>
      <c r="C1776" t="str">
        <f>IF(E1764="","","Data6=" &amp; IF(VLOOKUP(B1764,'INI DATA'!$C$3:$AD$100,16,FALSE)="","",VLOOKUP(B1764,'INI DATA'!$C$3:$AD$100,16,FALSE)))</f>
        <v/>
      </c>
      <c r="D1776" s="65"/>
      <c r="E1776" s="64"/>
      <c r="F1776" s="7"/>
      <c r="G1776" s="7"/>
      <c r="H1776" s="7"/>
      <c r="I1776" s="6"/>
      <c r="J1776" s="7"/>
      <c r="K1776" s="7"/>
      <c r="L1776" s="7"/>
      <c r="M1776" s="7"/>
      <c r="N1776" s="7"/>
      <c r="O1776" s="7"/>
      <c r="P1776" s="7"/>
      <c r="Q1776" s="7"/>
      <c r="R1776" s="7"/>
      <c r="S1776" s="7"/>
      <c r="T1776" s="7"/>
      <c r="U1776" s="7"/>
      <c r="V1776" s="7"/>
      <c r="W1776" s="7"/>
    </row>
    <row r="1777" spans="2:23" x14ac:dyDescent="0.2">
      <c r="B1777" s="66">
        <f t="shared" si="27"/>
        <v>74</v>
      </c>
      <c r="C1777" t="str">
        <f>IF(E1764="","","Data6Label="&amp; IF(VLOOKUP(B1764,'INI DATA'!$C$3:$AD$100,17,FALSE)&lt;&gt;"","""" &amp; VLOOKUP(B1764,'INI DATA'!$C$3:$AD$100,17,FALSE)&amp;"""",""))</f>
        <v/>
      </c>
      <c r="D1777" s="65"/>
      <c r="E1777" s="64"/>
      <c r="F1777" s="7"/>
      <c r="G1777" s="7"/>
      <c r="H1777" s="7"/>
      <c r="I1777" s="6"/>
      <c r="J1777" s="7"/>
      <c r="K1777" s="7"/>
      <c r="L1777" s="7"/>
      <c r="M1777" s="7"/>
      <c r="N1777" s="7"/>
      <c r="O1777" s="7"/>
      <c r="P1777" s="7"/>
      <c r="Q1777" s="7"/>
      <c r="R1777" s="7"/>
      <c r="S1777" s="7"/>
      <c r="T1777" s="7"/>
      <c r="U1777" s="7"/>
      <c r="V1777" s="7"/>
      <c r="W1777" s="7"/>
    </row>
    <row r="1778" spans="2:23" x14ac:dyDescent="0.2">
      <c r="B1778" s="66">
        <f t="shared" si="27"/>
        <v>74</v>
      </c>
      <c r="C1778" t="str">
        <f>IF(E1764="","","Data7=" &amp; IF(VLOOKUP(B1766,'INI DATA'!$C$3:$AD$100,18,FALSE)="","",VLOOKUP(B1766,'INI DATA'!$C$3:$AD$100,18,FALSE)))</f>
        <v/>
      </c>
      <c r="D1778" s="65"/>
      <c r="E1778" s="64"/>
      <c r="F1778" s="7"/>
      <c r="G1778" s="7"/>
      <c r="H1778" s="7"/>
      <c r="I1778" s="6"/>
      <c r="J1778" s="7"/>
      <c r="K1778" s="7"/>
      <c r="L1778" s="7"/>
      <c r="M1778" s="7"/>
      <c r="N1778" s="7"/>
      <c r="O1778" s="7"/>
      <c r="P1778" s="7"/>
      <c r="Q1778" s="7"/>
      <c r="R1778" s="7"/>
      <c r="S1778" s="7"/>
      <c r="T1778" s="7"/>
      <c r="U1778" s="7"/>
      <c r="V1778" s="7"/>
      <c r="W1778" s="7"/>
    </row>
    <row r="1779" spans="2:23" x14ac:dyDescent="0.2">
      <c r="B1779" s="66">
        <f t="shared" ref="B1779:B1842" si="28">IF((ROW()/24)&lt;&gt;ROUND(ROW()/24,0),ROUND(ROW()/24,0),ROW()/24)</f>
        <v>74</v>
      </c>
      <c r="C1779" t="str">
        <f>IF(E1764="","","Data7Label="&amp; IF(VLOOKUP(B1764,'INI DATA'!$C$3:$AD$100,19,FALSE)&lt;&gt;"","""" &amp; VLOOKUP(B1764,'INI DATA'!$C$3:$AD$100,19,FALSE)&amp;"""",""))</f>
        <v/>
      </c>
      <c r="D1779" s="65"/>
      <c r="E1779" s="64"/>
      <c r="F1779" s="7"/>
      <c r="G1779" s="7"/>
      <c r="H1779" s="7"/>
      <c r="I1779" s="6"/>
      <c r="J1779" s="7"/>
      <c r="K1779" s="7"/>
      <c r="L1779" s="7"/>
      <c r="M1779" s="7"/>
      <c r="N1779" s="7"/>
      <c r="O1779" s="7"/>
      <c r="P1779" s="7"/>
      <c r="Q1779" s="7"/>
      <c r="R1779" s="7"/>
      <c r="S1779" s="7"/>
      <c r="T1779" s="7"/>
      <c r="U1779" s="7"/>
      <c r="V1779" s="7"/>
      <c r="W1779" s="7"/>
    </row>
    <row r="1780" spans="2:23" x14ac:dyDescent="0.2">
      <c r="B1780" s="66">
        <f t="shared" si="28"/>
        <v>74</v>
      </c>
      <c r="C1780" t="str">
        <f>IF(E1764="","","Data8=" &amp; IF(VLOOKUP(B1766,'INI DATA'!$C$3:$AD$100,20,FALSE)="","",VLOOKUP(B1766,'INI DATA'!$C$3:$AD$100,20,FALSE)))</f>
        <v/>
      </c>
      <c r="D1780" s="65"/>
      <c r="E1780" s="64"/>
      <c r="F1780" s="7"/>
      <c r="G1780" s="7"/>
      <c r="H1780" s="7"/>
      <c r="I1780" s="6"/>
      <c r="J1780" s="7"/>
      <c r="K1780" s="7"/>
      <c r="L1780" s="7"/>
      <c r="M1780" s="7"/>
      <c r="N1780" s="7"/>
      <c r="O1780" s="7"/>
      <c r="P1780" s="7"/>
      <c r="Q1780" s="7"/>
      <c r="R1780" s="7"/>
      <c r="S1780" s="7"/>
      <c r="T1780" s="7"/>
      <c r="U1780" s="7"/>
      <c r="V1780" s="7"/>
      <c r="W1780" s="7"/>
    </row>
    <row r="1781" spans="2:23" x14ac:dyDescent="0.2">
      <c r="B1781" s="66">
        <f t="shared" si="28"/>
        <v>74</v>
      </c>
      <c r="C1781" t="str">
        <f>IF(E1764="","","Data8Label="&amp; IF(VLOOKUP(B1764,'INI DATA'!$C$3:$AD$100,21,FALSE)&lt;&gt;"","""" &amp; VLOOKUP(B1764,'INI DATA'!$C$3:$AD$100,21,FALSE)&amp;"""",""))</f>
        <v/>
      </c>
      <c r="D1781" s="65"/>
      <c r="E1781" s="64"/>
      <c r="F1781" s="7"/>
      <c r="G1781" s="7"/>
      <c r="H1781" s="7"/>
      <c r="I1781" s="6"/>
      <c r="J1781" s="7"/>
      <c r="K1781" s="7"/>
      <c r="L1781" s="7"/>
      <c r="M1781" s="7"/>
      <c r="N1781" s="7"/>
      <c r="O1781" s="7"/>
      <c r="P1781" s="7"/>
      <c r="Q1781" s="7"/>
      <c r="R1781" s="7"/>
      <c r="S1781" s="7"/>
      <c r="T1781" s="7"/>
      <c r="U1781" s="7"/>
      <c r="V1781" s="7"/>
      <c r="W1781" s="7"/>
    </row>
    <row r="1782" spans="2:23" x14ac:dyDescent="0.2">
      <c r="B1782" s="66">
        <f t="shared" si="28"/>
        <v>74</v>
      </c>
      <c r="C1782" t="str">
        <f>IF(E1764="","","Data9=" &amp; IF(VLOOKUP(B1766,'INI DATA'!$C$3:$AD$100,22,FALSE)="","",VLOOKUP(B1766,'INI DATA'!$C$3:$AD$100,22,FALSE)))</f>
        <v/>
      </c>
      <c r="D1782" s="65"/>
      <c r="E1782" s="64"/>
      <c r="F1782" s="7"/>
      <c r="G1782" s="7"/>
      <c r="H1782" s="7"/>
      <c r="I1782" s="6"/>
      <c r="J1782" s="7"/>
      <c r="K1782" s="7"/>
      <c r="L1782" s="7"/>
      <c r="M1782" s="7"/>
      <c r="N1782" s="7"/>
      <c r="O1782" s="7"/>
      <c r="P1782" s="7"/>
      <c r="Q1782" s="7"/>
      <c r="R1782" s="7"/>
      <c r="S1782" s="7"/>
      <c r="T1782" s="7"/>
      <c r="U1782" s="7"/>
      <c r="V1782" s="7"/>
      <c r="W1782" s="7"/>
    </row>
    <row r="1783" spans="2:23" x14ac:dyDescent="0.2">
      <c r="B1783" s="66">
        <f t="shared" si="28"/>
        <v>74</v>
      </c>
      <c r="C1783" t="str">
        <f>IF(E1764="","","Data9Label="&amp; IF(VLOOKUP(B1764,'INI DATA'!$C$3:$AD$100,23,FALSE)&lt;&gt;"","""" &amp; VLOOKUP(B1764,'INI DATA'!$C$3:$AD$100,23,FALSE)&amp;"""",""))</f>
        <v/>
      </c>
      <c r="D1783" s="65"/>
      <c r="E1783" s="64"/>
      <c r="F1783" s="7"/>
      <c r="G1783" s="7"/>
      <c r="H1783" s="7"/>
      <c r="I1783" s="6"/>
      <c r="J1783" s="7"/>
      <c r="K1783" s="7"/>
      <c r="L1783" s="7"/>
      <c r="M1783" s="7"/>
      <c r="N1783" s="7"/>
      <c r="O1783" s="7"/>
      <c r="P1783" s="7"/>
      <c r="Q1783" s="7"/>
      <c r="R1783" s="7"/>
      <c r="S1783" s="7"/>
      <c r="T1783" s="7"/>
      <c r="U1783" s="7"/>
      <c r="V1783" s="7"/>
      <c r="W1783" s="7"/>
    </row>
    <row r="1784" spans="2:23" x14ac:dyDescent="0.2">
      <c r="B1784" s="66">
        <f t="shared" si="28"/>
        <v>74</v>
      </c>
      <c r="C1784" t="str">
        <f>IF(E1764="","","Data10=" &amp; IF(VLOOKUP(B1766,'INI DATA'!$C$3:$AD$100,24,FALSE)="","",VLOOKUP(B1766,'INI DATA'!$C$3:$AD$100,24,FALSE)))</f>
        <v/>
      </c>
      <c r="D1784" s="65"/>
      <c r="E1784" s="64"/>
      <c r="F1784" s="7"/>
      <c r="G1784" s="7"/>
      <c r="H1784" s="7"/>
      <c r="I1784" s="6"/>
      <c r="J1784" s="7"/>
      <c r="K1784" s="7"/>
      <c r="L1784" s="7"/>
      <c r="M1784" s="7"/>
      <c r="N1784" s="7"/>
      <c r="O1784" s="7"/>
      <c r="P1784" s="7"/>
      <c r="Q1784" s="7"/>
      <c r="R1784" s="7"/>
      <c r="S1784" s="7"/>
      <c r="T1784" s="7"/>
      <c r="U1784" s="7"/>
      <c r="V1784" s="7"/>
      <c r="W1784" s="7"/>
    </row>
    <row r="1785" spans="2:23" x14ac:dyDescent="0.2">
      <c r="B1785" s="66">
        <f t="shared" si="28"/>
        <v>74</v>
      </c>
      <c r="C1785" t="str">
        <f>IF(E1764="","","Data10Label="&amp; IF(VLOOKUP(B1764,'INI DATA'!$C$3:$AD$100,25,FALSE)&lt;&gt;"","""" &amp; VLOOKUP(B1764,'INI DATA'!$C$3:$AD$100,25,FALSE)&amp;"""",""))</f>
        <v/>
      </c>
      <c r="D1785" s="65"/>
      <c r="E1785" s="64"/>
      <c r="F1785" s="7"/>
      <c r="G1785" s="7"/>
      <c r="H1785" s="7"/>
      <c r="I1785" s="6"/>
      <c r="J1785" s="7"/>
      <c r="K1785" s="7"/>
      <c r="L1785" s="7"/>
      <c r="M1785" s="7"/>
      <c r="N1785" s="7"/>
      <c r="O1785" s="7"/>
      <c r="P1785" s="7"/>
      <c r="Q1785" s="7"/>
      <c r="R1785" s="7"/>
      <c r="S1785" s="7"/>
      <c r="T1785" s="7"/>
      <c r="U1785" s="7"/>
      <c r="V1785" s="7"/>
      <c r="W1785" s="7"/>
    </row>
    <row r="1786" spans="2:23" x14ac:dyDescent="0.2">
      <c r="B1786" s="66">
        <f t="shared" si="28"/>
        <v>74</v>
      </c>
      <c r="C1786" t="str">
        <f>IF(E1764="","","Timer=" &amp; IF(VLOOKUP(B1764,'INI DATA'!$C$3:$AF$100,4,FALSE)="","",VLOOKUP(B1764,'INI DATA'!$C$3:$AF$100,4,FALSE)))</f>
        <v/>
      </c>
      <c r="D1786" s="65"/>
      <c r="E1786" s="64"/>
      <c r="F1786" s="7"/>
      <c r="G1786" s="7"/>
      <c r="H1786" s="7"/>
      <c r="I1786" s="6"/>
      <c r="J1786" s="7"/>
      <c r="K1786" s="7"/>
      <c r="L1786" s="7"/>
      <c r="M1786" s="7"/>
      <c r="N1786" s="7"/>
      <c r="O1786" s="7"/>
      <c r="P1786" s="7"/>
      <c r="Q1786" s="7"/>
      <c r="R1786" s="7"/>
      <c r="S1786" s="7"/>
      <c r="T1786" s="7"/>
      <c r="U1786" s="7"/>
      <c r="V1786" s="7"/>
      <c r="W1786" s="7"/>
    </row>
    <row r="1787" spans="2:23" x14ac:dyDescent="0.2">
      <c r="B1787" s="66">
        <f t="shared" si="28"/>
        <v>74</v>
      </c>
      <c r="C1787" t="str">
        <f>IF(E1764="","","PurgeDays=" &amp; IF(VLOOKUP(B1764,'INI DATA'!$C$3:$AD$100,7,FALSE)&lt;&gt;"",VLOOKUP(B1764,'INI DATA'!$C$3:$AD$100,26,FALSE),""))</f>
        <v/>
      </c>
      <c r="D1787" s="65"/>
      <c r="E1787" s="64"/>
      <c r="F1787" s="7"/>
      <c r="G1787" s="7"/>
      <c r="H1787" s="7"/>
      <c r="I1787" s="6"/>
      <c r="J1787" s="7"/>
      <c r="K1787" s="7"/>
      <c r="L1787" s="7"/>
      <c r="M1787" s="7"/>
      <c r="N1787" s="7"/>
      <c r="O1787" s="7"/>
      <c r="P1787" s="7"/>
      <c r="Q1787" s="7"/>
      <c r="R1787" s="7"/>
      <c r="S1787" s="7"/>
      <c r="T1787" s="7"/>
      <c r="U1787" s="7"/>
      <c r="V1787" s="7"/>
      <c r="W1787" s="7"/>
    </row>
    <row r="1788" spans="2:23" x14ac:dyDescent="0.2">
      <c r="B1788" s="66">
        <f t="shared" si="28"/>
        <v>75</v>
      </c>
      <c r="C1788" t="str">
        <f>IF(E1788="","","[DBTable" &amp; VLOOKUP(B1788,'INI DATA'!$C$3:$AF$99,1,FALSE) &amp; "]")</f>
        <v/>
      </c>
      <c r="D1788" s="65"/>
      <c r="E1788" s="64" t="str">
        <f>IF(VLOOKUP(B1788,'INI DATA'!$C$3:$AD$100,5,FALSE)="","","used")</f>
        <v/>
      </c>
      <c r="F1788" s="7"/>
      <c r="G1788" s="7"/>
      <c r="H1788" s="7"/>
      <c r="I1788" s="6"/>
      <c r="J1788" s="7"/>
      <c r="K1788" s="7"/>
      <c r="L1788" s="7"/>
      <c r="M1788" s="7"/>
      <c r="N1788" s="7"/>
      <c r="O1788" s="7"/>
      <c r="P1788" s="7"/>
      <c r="Q1788" s="7"/>
      <c r="R1788" s="7"/>
      <c r="S1788" s="7"/>
      <c r="T1788" s="7"/>
      <c r="U1788" s="7"/>
      <c r="V1788" s="7"/>
      <c r="W1788" s="7"/>
    </row>
    <row r="1789" spans="2:23" x14ac:dyDescent="0.2">
      <c r="B1789" s="66">
        <f t="shared" si="28"/>
        <v>75</v>
      </c>
      <c r="C1789" t="str">
        <f>IF(E1788="","","Name=" &amp; IF(VLOOKUP(B1788,'INI DATA'!$C$3:$AD$100,5,FALSE)="","",VLOOKUP(B1788,'INI DATA'!$C$3:$AD$100,2,FALSE)&amp;"-"&amp;VLOOKUP(B1788,'INI DATA'!$C$3:$AD$100,5,FALSE)))</f>
        <v/>
      </c>
      <c r="D1789" s="65"/>
      <c r="E1789" s="64"/>
      <c r="F1789" s="7"/>
      <c r="G1789" s="7"/>
      <c r="H1789" s="7"/>
      <c r="I1789" s="6"/>
      <c r="J1789" s="7"/>
      <c r="K1789" s="7"/>
      <c r="L1789" s="7"/>
      <c r="M1789" s="7"/>
      <c r="N1789" s="7"/>
      <c r="O1789" s="7"/>
      <c r="P1789" s="7"/>
      <c r="Q1789" s="7"/>
      <c r="R1789" s="7"/>
      <c r="S1789" s="7"/>
      <c r="T1789" s="7"/>
      <c r="U1789" s="7"/>
      <c r="V1789" s="7"/>
      <c r="W1789" s="7"/>
    </row>
    <row r="1790" spans="2:23" x14ac:dyDescent="0.2">
      <c r="B1790" s="66">
        <f t="shared" si="28"/>
        <v>75</v>
      </c>
      <c r="C1790" t="str">
        <f>IF(E1788="","","Data1=" &amp; IF(VLOOKUP(B1788,'INI DATA'!$C$3:$AD$100,6,FALSE)="",0,VLOOKUP(B1788,'INI DATA'!$C$3:$AD$100,6,FALSE)))</f>
        <v/>
      </c>
      <c r="D1790" s="65"/>
      <c r="E1790" s="64"/>
      <c r="F1790" s="7"/>
      <c r="G1790" s="7"/>
      <c r="H1790" s="7"/>
      <c r="I1790" s="6"/>
      <c r="J1790" s="7"/>
      <c r="K1790" s="7"/>
      <c r="L1790" s="7"/>
      <c r="M1790" s="7"/>
      <c r="N1790" s="7"/>
      <c r="O1790" s="7"/>
      <c r="P1790" s="7"/>
      <c r="Q1790" s="7"/>
      <c r="R1790" s="7"/>
      <c r="S1790" s="7"/>
      <c r="T1790" s="7"/>
      <c r="U1790" s="7"/>
      <c r="V1790" s="7"/>
      <c r="W1790" s="7"/>
    </row>
    <row r="1791" spans="2:23" x14ac:dyDescent="0.2">
      <c r="B1791" s="66">
        <f t="shared" si="28"/>
        <v>75</v>
      </c>
      <c r="C1791" t="str">
        <f>IF(E1788="","","Data1Label="&amp; IF(VLOOKUP(B1788,'INI DATA'!$C$3:$AD$100,7,FALSE)&lt;&gt;"","""" &amp; VLOOKUP(B1788,'INI DATA'!$C$3:$AD$100,7,FALSE)&amp;"""",""))</f>
        <v/>
      </c>
      <c r="D1791" s="65"/>
      <c r="E1791" s="64"/>
      <c r="F1791" s="7"/>
      <c r="G1791" s="7"/>
      <c r="H1791" s="7"/>
      <c r="I1791" s="6"/>
      <c r="J1791" s="7"/>
      <c r="K1791" s="7"/>
      <c r="L1791" s="7"/>
      <c r="M1791" s="7"/>
      <c r="N1791" s="7"/>
      <c r="O1791" s="7"/>
      <c r="P1791" s="7"/>
      <c r="Q1791" s="7"/>
      <c r="R1791" s="7"/>
      <c r="S1791" s="7"/>
      <c r="T1791" s="7"/>
      <c r="U1791" s="7"/>
      <c r="V1791" s="7"/>
      <c r="W1791" s="7"/>
    </row>
    <row r="1792" spans="2:23" x14ac:dyDescent="0.2">
      <c r="B1792" s="66">
        <f t="shared" si="28"/>
        <v>75</v>
      </c>
      <c r="C1792" t="str">
        <f>IF(E1788="","","Data2=" &amp; IF(VLOOKUP(B1788,'INI DATA'!$C$3:$AD$100,8,FALSE)="","",VLOOKUP(B1788,'INI DATA'!$C$3:$AD$100,8,FALSE)))</f>
        <v/>
      </c>
      <c r="D1792" s="65"/>
      <c r="E1792" s="64"/>
      <c r="F1792" s="7"/>
      <c r="G1792" s="7"/>
      <c r="H1792" s="7"/>
      <c r="I1792" s="6"/>
      <c r="J1792" s="7"/>
      <c r="K1792" s="7"/>
      <c r="L1792" s="7"/>
      <c r="M1792" s="7"/>
      <c r="N1792" s="7"/>
      <c r="O1792" s="7"/>
      <c r="P1792" s="7"/>
      <c r="Q1792" s="7"/>
      <c r="R1792" s="7"/>
      <c r="S1792" s="7"/>
      <c r="T1792" s="7"/>
      <c r="U1792" s="7"/>
      <c r="V1792" s="7"/>
      <c r="W1792" s="7"/>
    </row>
    <row r="1793" spans="2:23" x14ac:dyDescent="0.2">
      <c r="B1793" s="66">
        <f t="shared" si="28"/>
        <v>75</v>
      </c>
      <c r="C1793" t="str">
        <f>IF(E1788="","","Data2Label="&amp; IF(VLOOKUP(B1788,'INI DATA'!$C$3:$AD$100,9,FALSE)&lt;&gt;"","""" &amp; VLOOKUP(B1788,'INI DATA'!$C$3:$AD$100,9,FALSE)&amp;"""",""))</f>
        <v/>
      </c>
      <c r="D1793" s="65"/>
      <c r="E1793" s="64"/>
      <c r="F1793" s="7"/>
      <c r="G1793" s="7"/>
      <c r="H1793" s="7"/>
      <c r="I1793" s="6"/>
      <c r="J1793" s="7"/>
      <c r="K1793" s="7"/>
      <c r="L1793" s="7"/>
      <c r="M1793" s="7"/>
      <c r="N1793" s="7"/>
      <c r="O1793" s="7"/>
      <c r="P1793" s="7"/>
      <c r="Q1793" s="7"/>
      <c r="R1793" s="7"/>
      <c r="S1793" s="7"/>
      <c r="T1793" s="7"/>
      <c r="U1793" s="7"/>
      <c r="V1793" s="7"/>
      <c r="W1793" s="7"/>
    </row>
    <row r="1794" spans="2:23" x14ac:dyDescent="0.2">
      <c r="B1794" s="66">
        <f t="shared" si="28"/>
        <v>75</v>
      </c>
      <c r="C1794" t="str">
        <f>IF(E1788="","","Data3=" &amp; IF(VLOOKUP(B1788,'INI DATA'!$C$3:$AD$100,10,FALSE)="","",VLOOKUP(B1788,'INI DATA'!$C$3:$AD$100,10,FALSE)))</f>
        <v/>
      </c>
      <c r="D1794" s="65"/>
      <c r="E1794" s="64"/>
      <c r="F1794" s="7"/>
      <c r="G1794" s="7"/>
      <c r="H1794" s="7"/>
      <c r="I1794" s="6"/>
      <c r="J1794" s="7"/>
      <c r="K1794" s="7"/>
      <c r="L1794" s="7"/>
      <c r="M1794" s="7"/>
      <c r="N1794" s="7"/>
      <c r="O1794" s="7"/>
      <c r="P1794" s="7"/>
      <c r="Q1794" s="7"/>
      <c r="R1794" s="7"/>
      <c r="S1794" s="7"/>
      <c r="T1794" s="7"/>
      <c r="U1794" s="7"/>
      <c r="V1794" s="7"/>
      <c r="W1794" s="7"/>
    </row>
    <row r="1795" spans="2:23" x14ac:dyDescent="0.2">
      <c r="B1795" s="66">
        <f t="shared" si="28"/>
        <v>75</v>
      </c>
      <c r="C1795" t="str">
        <f>IF(E1788="","","Data3Label="&amp; IF(VLOOKUP(B1788,'INI DATA'!$C$3:$AD$100,11,FALSE)&lt;&gt;"","""" &amp; VLOOKUP(B1788,'INI DATA'!$C$3:$AD$100,11,FALSE)&amp;"""",""))</f>
        <v/>
      </c>
      <c r="D1795" s="65"/>
      <c r="E1795" s="64"/>
      <c r="F1795" s="7"/>
      <c r="G1795" s="7"/>
      <c r="H1795" s="7"/>
      <c r="I1795" s="6"/>
      <c r="J1795" s="7"/>
      <c r="K1795" s="7"/>
      <c r="L1795" s="7"/>
      <c r="M1795" s="7"/>
      <c r="N1795" s="7"/>
      <c r="O1795" s="7"/>
      <c r="P1795" s="7"/>
      <c r="Q1795" s="7"/>
      <c r="R1795" s="7"/>
      <c r="S1795" s="7"/>
      <c r="T1795" s="7"/>
      <c r="U1795" s="7"/>
      <c r="V1795" s="7"/>
      <c r="W1795" s="7"/>
    </row>
    <row r="1796" spans="2:23" x14ac:dyDescent="0.2">
      <c r="B1796" s="66">
        <f t="shared" si="28"/>
        <v>75</v>
      </c>
      <c r="C1796" t="str">
        <f>IF(E1788="","","Data4=" &amp; IF(VLOOKUP(B1788,'INI DATA'!$C$3:$AD$100,12,FALSE)="","",VLOOKUP(B1788,'INI DATA'!$C$3:$AD$100,12,FALSE)))</f>
        <v/>
      </c>
      <c r="D1796" s="65"/>
      <c r="E1796" s="64"/>
      <c r="F1796" s="7"/>
      <c r="G1796" s="7"/>
      <c r="H1796" s="7"/>
      <c r="I1796" s="6"/>
      <c r="J1796" s="7"/>
      <c r="K1796" s="7"/>
      <c r="L1796" s="7"/>
      <c r="M1796" s="7"/>
      <c r="N1796" s="7"/>
      <c r="O1796" s="7"/>
      <c r="P1796" s="7"/>
      <c r="Q1796" s="7"/>
      <c r="R1796" s="7"/>
      <c r="S1796" s="7"/>
      <c r="T1796" s="7"/>
      <c r="U1796" s="7"/>
      <c r="V1796" s="7"/>
      <c r="W1796" s="7"/>
    </row>
    <row r="1797" spans="2:23" x14ac:dyDescent="0.2">
      <c r="B1797" s="66">
        <f t="shared" si="28"/>
        <v>75</v>
      </c>
      <c r="C1797" t="str">
        <f>IF(E1788="","","Data4Label="&amp; IF(VLOOKUP(B1788,'INI DATA'!$C$3:$AD$100,13,FALSE)&lt;&gt;"","""" &amp; VLOOKUP(B1788,'INI DATA'!$C$3:$AD$100,13,FALSE)&amp;"""",""))</f>
        <v/>
      </c>
      <c r="D1797" s="65"/>
      <c r="E1797" s="64"/>
      <c r="F1797" s="7"/>
      <c r="G1797" s="7"/>
      <c r="H1797" s="7"/>
      <c r="I1797" s="6"/>
      <c r="J1797" s="7"/>
      <c r="K1797" s="7"/>
      <c r="L1797" s="7"/>
      <c r="M1797" s="7"/>
      <c r="N1797" s="7"/>
      <c r="O1797" s="7"/>
      <c r="P1797" s="7"/>
      <c r="Q1797" s="7"/>
      <c r="R1797" s="7"/>
      <c r="S1797" s="7"/>
      <c r="T1797" s="7"/>
      <c r="U1797" s="7"/>
      <c r="V1797" s="7"/>
      <c r="W1797" s="7"/>
    </row>
    <row r="1798" spans="2:23" x14ac:dyDescent="0.2">
      <c r="B1798" s="66">
        <f t="shared" si="28"/>
        <v>75</v>
      </c>
      <c r="C1798" t="str">
        <f>IF(E1788="","","Data5=" &amp; IF(VLOOKUP(B1788,'INI DATA'!$C$3:$AD$100,14,FALSE)="","",VLOOKUP(B1788,'INI DATA'!$C$3:$AD$100,14,FALSE)))</f>
        <v/>
      </c>
      <c r="D1798" s="65"/>
      <c r="E1798" s="64"/>
      <c r="F1798" s="7"/>
      <c r="G1798" s="7"/>
      <c r="H1798" s="7"/>
      <c r="I1798" s="6"/>
      <c r="J1798" s="7"/>
      <c r="K1798" s="7"/>
      <c r="L1798" s="7"/>
      <c r="M1798" s="7"/>
      <c r="N1798" s="7"/>
      <c r="O1798" s="7"/>
      <c r="P1798" s="7"/>
      <c r="Q1798" s="7"/>
      <c r="R1798" s="7"/>
      <c r="S1798" s="7"/>
      <c r="T1798" s="7"/>
      <c r="U1798" s="7"/>
      <c r="V1798" s="7"/>
      <c r="W1798" s="7"/>
    </row>
    <row r="1799" spans="2:23" x14ac:dyDescent="0.2">
      <c r="B1799" s="66">
        <f t="shared" si="28"/>
        <v>75</v>
      </c>
      <c r="C1799" t="str">
        <f>IF(E1788="","","Data5Label="&amp; IF(VLOOKUP(B1788,'INI DATA'!$C$3:$AD$100,15,FALSE)&lt;&gt;"","""" &amp; VLOOKUP(B1788,'INI DATA'!$C$3:$AD$100,15,FALSE)&amp;"""",""))</f>
        <v/>
      </c>
      <c r="D1799" s="65"/>
      <c r="E1799" s="64"/>
      <c r="F1799" s="7"/>
      <c r="G1799" s="7"/>
      <c r="H1799" s="7"/>
      <c r="I1799" s="6"/>
      <c r="J1799" s="7"/>
      <c r="K1799" s="7"/>
      <c r="L1799" s="7"/>
      <c r="M1799" s="7"/>
      <c r="N1799" s="7"/>
      <c r="O1799" s="7"/>
      <c r="P1799" s="7"/>
      <c r="Q1799" s="7"/>
      <c r="R1799" s="7"/>
      <c r="S1799" s="7"/>
      <c r="T1799" s="7"/>
      <c r="U1799" s="7"/>
      <c r="V1799" s="7"/>
      <c r="W1799" s="7"/>
    </row>
    <row r="1800" spans="2:23" x14ac:dyDescent="0.2">
      <c r="B1800" s="66">
        <f t="shared" si="28"/>
        <v>75</v>
      </c>
      <c r="C1800" t="str">
        <f>IF(E1788="","","Data6=" &amp; IF(VLOOKUP(B1788,'INI DATA'!$C$3:$AD$100,16,FALSE)="","",VLOOKUP(B1788,'INI DATA'!$C$3:$AD$100,16,FALSE)))</f>
        <v/>
      </c>
      <c r="D1800" s="65"/>
      <c r="E1800" s="64"/>
      <c r="F1800" s="7"/>
      <c r="G1800" s="7"/>
      <c r="H1800" s="7"/>
      <c r="I1800" s="6"/>
      <c r="J1800" s="7"/>
      <c r="K1800" s="7"/>
      <c r="L1800" s="7"/>
      <c r="M1800" s="7"/>
      <c r="N1800" s="7"/>
      <c r="O1800" s="7"/>
      <c r="P1800" s="7"/>
      <c r="Q1800" s="7"/>
      <c r="R1800" s="7"/>
      <c r="S1800" s="7"/>
      <c r="T1800" s="7"/>
      <c r="U1800" s="7"/>
      <c r="V1800" s="7"/>
      <c r="W1800" s="7"/>
    </row>
    <row r="1801" spans="2:23" x14ac:dyDescent="0.2">
      <c r="B1801" s="66">
        <f t="shared" si="28"/>
        <v>75</v>
      </c>
      <c r="C1801" t="str">
        <f>IF(E1788="","","Data6Label="&amp; IF(VLOOKUP(B1788,'INI DATA'!$C$3:$AD$100,17,FALSE)&lt;&gt;"","""" &amp; VLOOKUP(B1788,'INI DATA'!$C$3:$AD$100,17,FALSE)&amp;"""",""))</f>
        <v/>
      </c>
      <c r="D1801" s="65"/>
      <c r="E1801" s="64"/>
      <c r="F1801" s="7"/>
      <c r="G1801" s="7"/>
      <c r="H1801" s="7"/>
      <c r="I1801" s="6"/>
      <c r="J1801" s="7"/>
      <c r="K1801" s="7"/>
      <c r="L1801" s="7"/>
      <c r="M1801" s="7"/>
      <c r="N1801" s="7"/>
      <c r="O1801" s="7"/>
      <c r="P1801" s="7"/>
      <c r="Q1801" s="7"/>
      <c r="R1801" s="7"/>
      <c r="S1801" s="7"/>
      <c r="T1801" s="7"/>
      <c r="U1801" s="7"/>
      <c r="V1801" s="7"/>
      <c r="W1801" s="7"/>
    </row>
    <row r="1802" spans="2:23" x14ac:dyDescent="0.2">
      <c r="B1802" s="66">
        <f t="shared" si="28"/>
        <v>75</v>
      </c>
      <c r="C1802" t="str">
        <f>IF(E1788="","","Data7=" &amp; IF(VLOOKUP(B1790,'INI DATA'!$C$3:$AD$100,18,FALSE)="","",VLOOKUP(B1790,'INI DATA'!$C$3:$AD$100,18,FALSE)))</f>
        <v/>
      </c>
      <c r="D1802" s="65"/>
      <c r="E1802" s="64"/>
      <c r="F1802" s="7"/>
      <c r="G1802" s="7"/>
      <c r="H1802" s="7"/>
      <c r="I1802" s="6"/>
      <c r="J1802" s="7"/>
      <c r="K1802" s="7"/>
      <c r="L1802" s="7"/>
      <c r="M1802" s="7"/>
      <c r="N1802" s="7"/>
      <c r="O1802" s="7"/>
      <c r="P1802" s="7"/>
      <c r="Q1802" s="7"/>
      <c r="R1802" s="7"/>
      <c r="S1802" s="7"/>
      <c r="T1802" s="7"/>
      <c r="U1802" s="7"/>
      <c r="V1802" s="7"/>
      <c r="W1802" s="7"/>
    </row>
    <row r="1803" spans="2:23" x14ac:dyDescent="0.2">
      <c r="B1803" s="66">
        <f t="shared" si="28"/>
        <v>75</v>
      </c>
      <c r="C1803" t="str">
        <f>IF(E1788="","","Data7Label="&amp; IF(VLOOKUP(B1788,'INI DATA'!$C$3:$AD$100,19,FALSE)&lt;&gt;"","""" &amp; VLOOKUP(B1788,'INI DATA'!$C$3:$AD$100,19,FALSE)&amp;"""",""))</f>
        <v/>
      </c>
      <c r="D1803" s="65"/>
      <c r="E1803" s="64"/>
      <c r="F1803" s="7"/>
      <c r="G1803" s="7"/>
      <c r="H1803" s="7"/>
      <c r="I1803" s="6"/>
      <c r="J1803" s="7"/>
      <c r="K1803" s="7"/>
      <c r="L1803" s="7"/>
      <c r="M1803" s="7"/>
      <c r="N1803" s="7"/>
      <c r="O1803" s="7"/>
      <c r="P1803" s="7"/>
      <c r="Q1803" s="7"/>
      <c r="R1803" s="7"/>
      <c r="S1803" s="7"/>
      <c r="T1803" s="7"/>
      <c r="U1803" s="7"/>
      <c r="V1803" s="7"/>
      <c r="W1803" s="7"/>
    </row>
    <row r="1804" spans="2:23" x14ac:dyDescent="0.2">
      <c r="B1804" s="66">
        <f t="shared" si="28"/>
        <v>75</v>
      </c>
      <c r="C1804" t="str">
        <f>IF(E1788="","","Data8=" &amp; IF(VLOOKUP(B1790,'INI DATA'!$C$3:$AD$100,20,FALSE)="","",VLOOKUP(B1790,'INI DATA'!$C$3:$AD$100,20,FALSE)))</f>
        <v/>
      </c>
      <c r="D1804" s="65"/>
      <c r="E1804" s="64"/>
      <c r="F1804" s="7"/>
      <c r="G1804" s="7"/>
      <c r="H1804" s="7"/>
      <c r="I1804" s="6"/>
      <c r="J1804" s="7"/>
      <c r="K1804" s="7"/>
      <c r="L1804" s="7"/>
      <c r="M1804" s="7"/>
      <c r="N1804" s="7"/>
      <c r="O1804" s="7"/>
      <c r="P1804" s="7"/>
      <c r="Q1804" s="7"/>
      <c r="R1804" s="7"/>
      <c r="S1804" s="7"/>
      <c r="T1804" s="7"/>
      <c r="U1804" s="7"/>
      <c r="V1804" s="7"/>
      <c r="W1804" s="7"/>
    </row>
    <row r="1805" spans="2:23" x14ac:dyDescent="0.2">
      <c r="B1805" s="66">
        <f t="shared" si="28"/>
        <v>75</v>
      </c>
      <c r="C1805" t="str">
        <f>IF(E1788="","","Data8Label="&amp; IF(VLOOKUP(B1788,'INI DATA'!$C$3:$AD$100,21,FALSE)&lt;&gt;"","""" &amp; VLOOKUP(B1788,'INI DATA'!$C$3:$AD$100,21,FALSE)&amp;"""",""))</f>
        <v/>
      </c>
      <c r="D1805" s="65"/>
      <c r="E1805" s="64"/>
      <c r="F1805" s="7"/>
      <c r="G1805" s="7"/>
      <c r="H1805" s="7"/>
      <c r="I1805" s="6"/>
      <c r="J1805" s="7"/>
      <c r="K1805" s="7"/>
      <c r="L1805" s="7"/>
      <c r="M1805" s="7"/>
      <c r="N1805" s="7"/>
      <c r="O1805" s="7"/>
      <c r="P1805" s="7"/>
      <c r="Q1805" s="7"/>
      <c r="R1805" s="7"/>
      <c r="S1805" s="7"/>
      <c r="T1805" s="7"/>
      <c r="U1805" s="7"/>
      <c r="V1805" s="7"/>
      <c r="W1805" s="7"/>
    </row>
    <row r="1806" spans="2:23" x14ac:dyDescent="0.2">
      <c r="B1806" s="66">
        <f t="shared" si="28"/>
        <v>75</v>
      </c>
      <c r="C1806" t="str">
        <f>IF(E1788="","","Data9=" &amp; IF(VLOOKUP(B1790,'INI DATA'!$C$3:$AD$100,22,FALSE)="","",VLOOKUP(B1790,'INI DATA'!$C$3:$AD$100,22,FALSE)))</f>
        <v/>
      </c>
      <c r="D1806" s="65"/>
      <c r="E1806" s="64"/>
      <c r="F1806" s="7"/>
      <c r="G1806" s="7"/>
      <c r="H1806" s="7"/>
      <c r="I1806" s="6"/>
      <c r="J1806" s="7"/>
      <c r="K1806" s="7"/>
      <c r="L1806" s="7"/>
      <c r="M1806" s="7"/>
      <c r="N1806" s="7"/>
      <c r="O1806" s="7"/>
      <c r="P1806" s="7"/>
      <c r="Q1806" s="7"/>
      <c r="R1806" s="7"/>
      <c r="S1806" s="7"/>
      <c r="T1806" s="7"/>
      <c r="U1806" s="7"/>
      <c r="V1806" s="7"/>
      <c r="W1806" s="7"/>
    </row>
    <row r="1807" spans="2:23" x14ac:dyDescent="0.2">
      <c r="B1807" s="66">
        <f t="shared" si="28"/>
        <v>75</v>
      </c>
      <c r="C1807" t="str">
        <f>IF(E1788="","","Data9Label="&amp; IF(VLOOKUP(B1788,'INI DATA'!$C$3:$AD$100,23,FALSE)&lt;&gt;"","""" &amp; VLOOKUP(B1788,'INI DATA'!$C$3:$AD$100,23,FALSE)&amp;"""",""))</f>
        <v/>
      </c>
      <c r="D1807" s="65"/>
      <c r="E1807" s="64"/>
      <c r="F1807" s="7"/>
      <c r="G1807" s="7"/>
      <c r="H1807" s="7"/>
      <c r="I1807" s="6"/>
      <c r="J1807" s="7"/>
      <c r="K1807" s="7"/>
      <c r="L1807" s="7"/>
      <c r="M1807" s="7"/>
      <c r="N1807" s="7"/>
      <c r="O1807" s="7"/>
      <c r="P1807" s="7"/>
      <c r="Q1807" s="7"/>
      <c r="R1807" s="7"/>
      <c r="S1807" s="7"/>
      <c r="T1807" s="7"/>
      <c r="U1807" s="7"/>
      <c r="V1807" s="7"/>
      <c r="W1807" s="7"/>
    </row>
    <row r="1808" spans="2:23" x14ac:dyDescent="0.2">
      <c r="B1808" s="66">
        <f t="shared" si="28"/>
        <v>75</v>
      </c>
      <c r="C1808" t="str">
        <f>IF(E1788="","","Data10=" &amp; IF(VLOOKUP(B1790,'INI DATA'!$C$3:$AD$100,24,FALSE)="","",VLOOKUP(B1790,'INI DATA'!$C$3:$AD$100,24,FALSE)))</f>
        <v/>
      </c>
      <c r="D1808" s="65"/>
      <c r="E1808" s="64"/>
      <c r="F1808" s="7"/>
      <c r="G1808" s="7"/>
      <c r="H1808" s="7"/>
      <c r="I1808" s="6"/>
      <c r="J1808" s="7"/>
      <c r="K1808" s="7"/>
      <c r="L1808" s="7"/>
      <c r="M1808" s="7"/>
      <c r="N1808" s="7"/>
      <c r="O1808" s="7"/>
      <c r="P1808" s="7"/>
      <c r="Q1808" s="7"/>
      <c r="R1808" s="7"/>
      <c r="S1808" s="7"/>
      <c r="T1808" s="7"/>
      <c r="U1808" s="7"/>
      <c r="V1808" s="7"/>
      <c r="W1808" s="7"/>
    </row>
    <row r="1809" spans="2:23" x14ac:dyDescent="0.2">
      <c r="B1809" s="66">
        <f t="shared" si="28"/>
        <v>75</v>
      </c>
      <c r="C1809" t="str">
        <f>IF(E1788="","","Data10Label="&amp; IF(VLOOKUP(B1788,'INI DATA'!$C$3:$AD$100,25,FALSE)&lt;&gt;"","""" &amp; VLOOKUP(B1788,'INI DATA'!$C$3:$AD$100,25,FALSE)&amp;"""",""))</f>
        <v/>
      </c>
      <c r="D1809" s="65"/>
      <c r="E1809" s="64"/>
      <c r="F1809" s="7"/>
      <c r="G1809" s="7"/>
      <c r="H1809" s="7"/>
      <c r="I1809" s="6"/>
      <c r="J1809" s="7"/>
      <c r="K1809" s="7"/>
      <c r="L1809" s="7"/>
      <c r="M1809" s="7"/>
      <c r="N1809" s="7"/>
      <c r="O1809" s="7"/>
      <c r="P1809" s="7"/>
      <c r="Q1809" s="7"/>
      <c r="R1809" s="7"/>
      <c r="S1809" s="7"/>
      <c r="T1809" s="7"/>
      <c r="U1809" s="7"/>
      <c r="V1809" s="7"/>
      <c r="W1809" s="7"/>
    </row>
    <row r="1810" spans="2:23" x14ac:dyDescent="0.2">
      <c r="B1810" s="66">
        <f t="shared" si="28"/>
        <v>75</v>
      </c>
      <c r="C1810" t="str">
        <f>IF(E1788="","","Timer=" &amp; IF(VLOOKUP(B1788,'INI DATA'!$C$3:$AF$100,4,FALSE)="","",VLOOKUP(B1788,'INI DATA'!$C$3:$AF$100,4,FALSE)))</f>
        <v/>
      </c>
      <c r="D1810" s="65"/>
      <c r="E1810" s="64"/>
      <c r="F1810" s="7"/>
      <c r="G1810" s="7"/>
      <c r="H1810" s="7"/>
      <c r="I1810" s="6"/>
      <c r="J1810" s="7"/>
      <c r="K1810" s="7"/>
      <c r="L1810" s="7"/>
      <c r="M1810" s="7"/>
      <c r="N1810" s="7"/>
      <c r="O1810" s="7"/>
      <c r="P1810" s="7"/>
      <c r="Q1810" s="7"/>
      <c r="R1810" s="7"/>
      <c r="S1810" s="7"/>
      <c r="T1810" s="7"/>
      <c r="U1810" s="7"/>
      <c r="V1810" s="7"/>
      <c r="W1810" s="7"/>
    </row>
    <row r="1811" spans="2:23" x14ac:dyDescent="0.2">
      <c r="B1811" s="66">
        <f t="shared" si="28"/>
        <v>75</v>
      </c>
      <c r="C1811" t="str">
        <f>IF(E1788="","","PurgeDays=" &amp; IF(VLOOKUP(B1788,'INI DATA'!$C$3:$AD$100,7,FALSE)&lt;&gt;"",VLOOKUP(B1788,'INI DATA'!$C$3:$AD$100,26,FALSE),""))</f>
        <v/>
      </c>
      <c r="D1811" s="65"/>
      <c r="E1811" s="64"/>
      <c r="F1811" s="7"/>
      <c r="G1811" s="7"/>
      <c r="H1811" s="7"/>
      <c r="I1811" s="6"/>
      <c r="J1811" s="7"/>
      <c r="K1811" s="7"/>
      <c r="L1811" s="7"/>
      <c r="M1811" s="7"/>
      <c r="N1811" s="7"/>
      <c r="O1811" s="7"/>
      <c r="P1811" s="7"/>
      <c r="Q1811" s="7"/>
      <c r="R1811" s="7"/>
      <c r="S1811" s="7"/>
      <c r="T1811" s="7"/>
      <c r="U1811" s="7"/>
      <c r="V1811" s="7"/>
      <c r="W1811" s="7"/>
    </row>
    <row r="1812" spans="2:23" x14ac:dyDescent="0.2">
      <c r="B1812" s="66">
        <f t="shared" si="28"/>
        <v>76</v>
      </c>
      <c r="C1812" t="str">
        <f>IF(E1812="","","[DBTable" &amp; VLOOKUP(B1812,'INI DATA'!$C$3:$AF$99,1,FALSE) &amp; "]")</f>
        <v/>
      </c>
      <c r="D1812" s="65"/>
      <c r="E1812" s="64" t="str">
        <f>IF(VLOOKUP(B1812,'INI DATA'!$C$3:$AD$100,5,FALSE)="","","used")</f>
        <v/>
      </c>
      <c r="F1812" s="7"/>
      <c r="G1812" s="7"/>
      <c r="H1812" s="7"/>
      <c r="I1812" s="6"/>
      <c r="J1812" s="7"/>
      <c r="K1812" s="7"/>
      <c r="L1812" s="7"/>
      <c r="M1812" s="7"/>
      <c r="N1812" s="7"/>
      <c r="O1812" s="7"/>
      <c r="P1812" s="7"/>
      <c r="Q1812" s="7"/>
      <c r="R1812" s="7"/>
      <c r="S1812" s="7"/>
      <c r="T1812" s="7"/>
      <c r="U1812" s="7"/>
      <c r="V1812" s="7"/>
      <c r="W1812" s="7"/>
    </row>
    <row r="1813" spans="2:23" x14ac:dyDescent="0.2">
      <c r="B1813" s="66">
        <f t="shared" si="28"/>
        <v>76</v>
      </c>
      <c r="C1813" t="str">
        <f>IF(E1812="","","Name=" &amp; IF(VLOOKUP(B1812,'INI DATA'!$C$3:$AD$100,5,FALSE)="","",VLOOKUP(B1812,'INI DATA'!$C$3:$AD$100,2,FALSE)&amp;"-"&amp;VLOOKUP(B1812,'INI DATA'!$C$3:$AD$100,5,FALSE)))</f>
        <v/>
      </c>
      <c r="D1813" s="65"/>
      <c r="E1813" s="64"/>
      <c r="F1813" s="7"/>
      <c r="G1813" s="7"/>
      <c r="H1813" s="7"/>
      <c r="I1813" s="6"/>
      <c r="J1813" s="7"/>
      <c r="K1813" s="7"/>
      <c r="L1813" s="7"/>
      <c r="M1813" s="7"/>
      <c r="N1813" s="7"/>
      <c r="O1813" s="7"/>
      <c r="P1813" s="7"/>
      <c r="Q1813" s="7"/>
      <c r="R1813" s="7"/>
      <c r="S1813" s="7"/>
      <c r="T1813" s="7"/>
      <c r="U1813" s="7"/>
      <c r="V1813" s="7"/>
      <c r="W1813" s="7"/>
    </row>
    <row r="1814" spans="2:23" x14ac:dyDescent="0.2">
      <c r="B1814" s="66">
        <f t="shared" si="28"/>
        <v>76</v>
      </c>
      <c r="C1814" t="str">
        <f>IF(E1812="","","Data1=" &amp; IF(VLOOKUP(B1812,'INI DATA'!$C$3:$AD$100,6,FALSE)="",0,VLOOKUP(B1812,'INI DATA'!$C$3:$AD$100,6,FALSE)))</f>
        <v/>
      </c>
      <c r="D1814" s="65"/>
      <c r="E1814" s="64"/>
      <c r="F1814" s="7"/>
      <c r="G1814" s="7"/>
      <c r="H1814" s="7"/>
      <c r="I1814" s="6"/>
      <c r="J1814" s="7"/>
      <c r="K1814" s="7"/>
      <c r="L1814" s="7"/>
      <c r="M1814" s="7"/>
      <c r="N1814" s="7"/>
      <c r="O1814" s="7"/>
      <c r="P1814" s="7"/>
      <c r="Q1814" s="7"/>
      <c r="R1814" s="7"/>
      <c r="S1814" s="7"/>
      <c r="T1814" s="7"/>
      <c r="U1814" s="7"/>
      <c r="V1814" s="7"/>
      <c r="W1814" s="7"/>
    </row>
    <row r="1815" spans="2:23" x14ac:dyDescent="0.2">
      <c r="B1815" s="66">
        <f t="shared" si="28"/>
        <v>76</v>
      </c>
      <c r="C1815" t="str">
        <f>IF(E1812="","","Data1Label="&amp; IF(VLOOKUP(B1812,'INI DATA'!$C$3:$AD$100,7,FALSE)&lt;&gt;"","""" &amp; VLOOKUP(B1812,'INI DATA'!$C$3:$AD$100,7,FALSE)&amp;"""",""))</f>
        <v/>
      </c>
      <c r="D1815" s="65"/>
      <c r="E1815" s="64"/>
      <c r="F1815" s="7"/>
      <c r="G1815" s="7"/>
      <c r="H1815" s="7"/>
      <c r="I1815" s="6"/>
      <c r="J1815" s="7"/>
      <c r="K1815" s="7"/>
      <c r="L1815" s="7"/>
      <c r="M1815" s="7"/>
      <c r="N1815" s="7"/>
      <c r="O1815" s="7"/>
      <c r="P1815" s="7"/>
      <c r="Q1815" s="7"/>
      <c r="R1815" s="7"/>
      <c r="S1815" s="7"/>
      <c r="T1815" s="7"/>
      <c r="U1815" s="7"/>
      <c r="V1815" s="7"/>
      <c r="W1815" s="7"/>
    </row>
    <row r="1816" spans="2:23" x14ac:dyDescent="0.2">
      <c r="B1816" s="66">
        <f t="shared" si="28"/>
        <v>76</v>
      </c>
      <c r="C1816" t="str">
        <f>IF(E1812="","","Data2=" &amp; IF(VLOOKUP(B1812,'INI DATA'!$C$3:$AD$100,8,FALSE)="","",VLOOKUP(B1812,'INI DATA'!$C$3:$AD$100,8,FALSE)))</f>
        <v/>
      </c>
      <c r="D1816" s="65"/>
      <c r="E1816" s="64"/>
      <c r="F1816" s="7"/>
      <c r="G1816" s="7"/>
      <c r="H1816" s="7"/>
      <c r="I1816" s="6"/>
      <c r="J1816" s="7"/>
      <c r="K1816" s="7"/>
      <c r="L1816" s="7"/>
      <c r="M1816" s="7"/>
      <c r="N1816" s="7"/>
      <c r="O1816" s="7"/>
      <c r="P1816" s="7"/>
      <c r="Q1816" s="7"/>
      <c r="R1816" s="7"/>
      <c r="S1816" s="7"/>
      <c r="T1816" s="7"/>
      <c r="U1816" s="7"/>
      <c r="V1816" s="7"/>
      <c r="W1816" s="7"/>
    </row>
    <row r="1817" spans="2:23" x14ac:dyDescent="0.2">
      <c r="B1817" s="66">
        <f t="shared" si="28"/>
        <v>76</v>
      </c>
      <c r="C1817" t="str">
        <f>IF(E1812="","","Data2Label="&amp; IF(VLOOKUP(B1812,'INI DATA'!$C$3:$AD$100,9,FALSE)&lt;&gt;"","""" &amp; VLOOKUP(B1812,'INI DATA'!$C$3:$AD$100,9,FALSE)&amp;"""",""))</f>
        <v/>
      </c>
      <c r="D1817" s="65"/>
      <c r="E1817" s="64"/>
      <c r="F1817" s="7"/>
      <c r="G1817" s="7"/>
      <c r="H1817" s="7"/>
      <c r="I1817" s="6"/>
      <c r="J1817" s="7"/>
      <c r="K1817" s="7"/>
      <c r="L1817" s="7"/>
      <c r="M1817" s="7"/>
      <c r="N1817" s="7"/>
      <c r="O1817" s="7"/>
      <c r="P1817" s="7"/>
      <c r="Q1817" s="7"/>
      <c r="R1817" s="7"/>
      <c r="S1817" s="7"/>
      <c r="T1817" s="7"/>
      <c r="U1817" s="7"/>
      <c r="V1817" s="7"/>
      <c r="W1817" s="7"/>
    </row>
    <row r="1818" spans="2:23" x14ac:dyDescent="0.2">
      <c r="B1818" s="66">
        <f t="shared" si="28"/>
        <v>76</v>
      </c>
      <c r="C1818" t="str">
        <f>IF(E1812="","","Data3=" &amp; IF(VLOOKUP(B1812,'INI DATA'!$C$3:$AD$100,10,FALSE)="","",VLOOKUP(B1812,'INI DATA'!$C$3:$AD$100,10,FALSE)))</f>
        <v/>
      </c>
      <c r="D1818" s="65"/>
      <c r="E1818" s="64"/>
      <c r="F1818" s="7"/>
      <c r="G1818" s="7"/>
      <c r="H1818" s="7"/>
      <c r="I1818" s="6"/>
      <c r="J1818" s="7"/>
      <c r="K1818" s="7"/>
      <c r="L1818" s="7"/>
      <c r="M1818" s="7"/>
      <c r="N1818" s="7"/>
      <c r="O1818" s="7"/>
      <c r="P1818" s="7"/>
      <c r="Q1818" s="7"/>
      <c r="R1818" s="7"/>
      <c r="S1818" s="7"/>
      <c r="T1818" s="7"/>
      <c r="U1818" s="7"/>
      <c r="V1818" s="7"/>
      <c r="W1818" s="7"/>
    </row>
    <row r="1819" spans="2:23" x14ac:dyDescent="0.2">
      <c r="B1819" s="66">
        <f t="shared" si="28"/>
        <v>76</v>
      </c>
      <c r="C1819" t="str">
        <f>IF(E1812="","","Data3Label="&amp; IF(VLOOKUP(B1812,'INI DATA'!$C$3:$AD$100,11,FALSE)&lt;&gt;"","""" &amp; VLOOKUP(B1812,'INI DATA'!$C$3:$AD$100,11,FALSE)&amp;"""",""))</f>
        <v/>
      </c>
      <c r="D1819" s="65"/>
      <c r="E1819" s="64"/>
      <c r="F1819" s="7"/>
      <c r="G1819" s="7"/>
      <c r="H1819" s="7"/>
      <c r="I1819" s="6"/>
      <c r="J1819" s="7"/>
      <c r="K1819" s="7"/>
      <c r="L1819" s="7"/>
      <c r="M1819" s="7"/>
      <c r="N1819" s="7"/>
      <c r="O1819" s="7"/>
      <c r="P1819" s="7"/>
      <c r="Q1819" s="7"/>
      <c r="R1819" s="7"/>
      <c r="S1819" s="7"/>
      <c r="T1819" s="7"/>
      <c r="U1819" s="7"/>
      <c r="V1819" s="7"/>
      <c r="W1819" s="7"/>
    </row>
    <row r="1820" spans="2:23" x14ac:dyDescent="0.2">
      <c r="B1820" s="66">
        <f t="shared" si="28"/>
        <v>76</v>
      </c>
      <c r="C1820" t="str">
        <f>IF(E1812="","","Data4=" &amp; IF(VLOOKUP(B1812,'INI DATA'!$C$3:$AD$100,12,FALSE)="","",VLOOKUP(B1812,'INI DATA'!$C$3:$AD$100,12,FALSE)))</f>
        <v/>
      </c>
      <c r="D1820" s="65"/>
      <c r="E1820" s="64"/>
      <c r="F1820" s="7"/>
      <c r="G1820" s="7"/>
      <c r="H1820" s="7"/>
      <c r="I1820" s="6"/>
      <c r="J1820" s="7"/>
      <c r="K1820" s="7"/>
      <c r="L1820" s="7"/>
      <c r="M1820" s="7"/>
      <c r="N1820" s="7"/>
      <c r="O1820" s="7"/>
      <c r="P1820" s="7"/>
      <c r="Q1820" s="7"/>
      <c r="R1820" s="7"/>
      <c r="S1820" s="7"/>
      <c r="T1820" s="7"/>
      <c r="U1820" s="7"/>
      <c r="V1820" s="7"/>
      <c r="W1820" s="7"/>
    </row>
    <row r="1821" spans="2:23" x14ac:dyDescent="0.2">
      <c r="B1821" s="66">
        <f t="shared" si="28"/>
        <v>76</v>
      </c>
      <c r="C1821" t="str">
        <f>IF(E1812="","","Data4Label="&amp; IF(VLOOKUP(B1812,'INI DATA'!$C$3:$AD$100,13,FALSE)&lt;&gt;"","""" &amp; VLOOKUP(B1812,'INI DATA'!$C$3:$AD$100,13,FALSE)&amp;"""",""))</f>
        <v/>
      </c>
      <c r="D1821" s="65"/>
      <c r="E1821" s="64"/>
      <c r="F1821" s="7"/>
      <c r="G1821" s="7"/>
      <c r="H1821" s="7"/>
      <c r="I1821" s="6"/>
      <c r="J1821" s="7"/>
      <c r="K1821" s="7"/>
      <c r="L1821" s="7"/>
      <c r="M1821" s="7"/>
      <c r="N1821" s="7"/>
      <c r="O1821" s="7"/>
      <c r="P1821" s="7"/>
      <c r="Q1821" s="7"/>
      <c r="R1821" s="7"/>
      <c r="S1821" s="7"/>
      <c r="T1821" s="7"/>
      <c r="U1821" s="7"/>
      <c r="V1821" s="7"/>
      <c r="W1821" s="7"/>
    </row>
    <row r="1822" spans="2:23" x14ac:dyDescent="0.2">
      <c r="B1822" s="66">
        <f t="shared" si="28"/>
        <v>76</v>
      </c>
      <c r="C1822" t="str">
        <f>IF(E1812="","","Data5=" &amp; IF(VLOOKUP(B1812,'INI DATA'!$C$3:$AD$100,14,FALSE)="","",VLOOKUP(B1812,'INI DATA'!$C$3:$AD$100,14,FALSE)))</f>
        <v/>
      </c>
      <c r="D1822" s="65"/>
      <c r="E1822" s="64"/>
      <c r="F1822" s="7"/>
      <c r="G1822" s="7"/>
      <c r="H1822" s="7"/>
      <c r="I1822" s="6"/>
      <c r="J1822" s="7"/>
      <c r="K1822" s="7"/>
      <c r="L1822" s="7"/>
      <c r="M1822" s="7"/>
      <c r="N1822" s="7"/>
      <c r="O1822" s="7"/>
      <c r="P1822" s="7"/>
      <c r="Q1822" s="7"/>
      <c r="R1822" s="7"/>
      <c r="S1822" s="7"/>
      <c r="T1822" s="7"/>
      <c r="U1822" s="7"/>
      <c r="V1822" s="7"/>
      <c r="W1822" s="7"/>
    </row>
    <row r="1823" spans="2:23" x14ac:dyDescent="0.2">
      <c r="B1823" s="66">
        <f t="shared" si="28"/>
        <v>76</v>
      </c>
      <c r="C1823" t="str">
        <f>IF(E1812="","","Data5Label="&amp; IF(VLOOKUP(B1812,'INI DATA'!$C$3:$AD$100,15,FALSE)&lt;&gt;"","""" &amp; VLOOKUP(B1812,'INI DATA'!$C$3:$AD$100,15,FALSE)&amp;"""",""))</f>
        <v/>
      </c>
      <c r="D1823" s="65"/>
      <c r="E1823" s="64"/>
      <c r="F1823" s="7"/>
      <c r="G1823" s="7"/>
      <c r="H1823" s="7"/>
      <c r="I1823" s="6"/>
      <c r="J1823" s="7"/>
      <c r="K1823" s="7"/>
      <c r="L1823" s="7"/>
      <c r="M1823" s="7"/>
      <c r="N1823" s="7"/>
      <c r="O1823" s="7"/>
      <c r="P1823" s="7"/>
      <c r="Q1823" s="7"/>
      <c r="R1823" s="7"/>
      <c r="S1823" s="7"/>
      <c r="T1823" s="7"/>
      <c r="U1823" s="7"/>
      <c r="V1823" s="7"/>
      <c r="W1823" s="7"/>
    </row>
    <row r="1824" spans="2:23" x14ac:dyDescent="0.2">
      <c r="B1824" s="66">
        <f t="shared" si="28"/>
        <v>76</v>
      </c>
      <c r="C1824" t="str">
        <f>IF(E1812="","","Data6=" &amp; IF(VLOOKUP(B1812,'INI DATA'!$C$3:$AD$100,16,FALSE)="","",VLOOKUP(B1812,'INI DATA'!$C$3:$AD$100,16,FALSE)))</f>
        <v/>
      </c>
      <c r="D1824" s="65"/>
      <c r="E1824" s="64"/>
      <c r="F1824" s="7"/>
      <c r="G1824" s="7"/>
      <c r="H1824" s="7"/>
      <c r="I1824" s="6"/>
      <c r="J1824" s="7"/>
      <c r="K1824" s="7"/>
      <c r="L1824" s="7"/>
      <c r="M1824" s="7"/>
      <c r="N1824" s="7"/>
      <c r="O1824" s="7"/>
      <c r="P1824" s="7"/>
      <c r="Q1824" s="7"/>
      <c r="R1824" s="7"/>
      <c r="S1824" s="7"/>
      <c r="T1824" s="7"/>
      <c r="U1824" s="7"/>
      <c r="V1824" s="7"/>
      <c r="W1824" s="7"/>
    </row>
    <row r="1825" spans="2:23" x14ac:dyDescent="0.2">
      <c r="B1825" s="66">
        <f t="shared" si="28"/>
        <v>76</v>
      </c>
      <c r="C1825" t="str">
        <f>IF(E1812="","","Data6Label="&amp; IF(VLOOKUP(B1812,'INI DATA'!$C$3:$AD$100,17,FALSE)&lt;&gt;"","""" &amp; VLOOKUP(B1812,'INI DATA'!$C$3:$AD$100,17,FALSE)&amp;"""",""))</f>
        <v/>
      </c>
      <c r="D1825" s="65"/>
      <c r="E1825" s="64"/>
      <c r="F1825" s="7"/>
      <c r="G1825" s="7"/>
      <c r="H1825" s="7"/>
      <c r="I1825" s="6"/>
      <c r="J1825" s="7"/>
      <c r="K1825" s="7"/>
      <c r="L1825" s="7"/>
      <c r="M1825" s="7"/>
      <c r="N1825" s="7"/>
      <c r="O1825" s="7"/>
      <c r="P1825" s="7"/>
      <c r="Q1825" s="7"/>
      <c r="R1825" s="7"/>
      <c r="S1825" s="7"/>
      <c r="T1825" s="7"/>
      <c r="U1825" s="7"/>
      <c r="V1825" s="7"/>
      <c r="W1825" s="7"/>
    </row>
    <row r="1826" spans="2:23" x14ac:dyDescent="0.2">
      <c r="B1826" s="66">
        <f t="shared" si="28"/>
        <v>76</v>
      </c>
      <c r="C1826" t="str">
        <f>IF(E1812="","","Data7=" &amp; IF(VLOOKUP(B1814,'INI DATA'!$C$3:$AD$100,18,FALSE)="","",VLOOKUP(B1814,'INI DATA'!$C$3:$AD$100,18,FALSE)))</f>
        <v/>
      </c>
      <c r="D1826" s="65"/>
      <c r="E1826" s="64"/>
      <c r="F1826" s="7"/>
      <c r="G1826" s="7"/>
      <c r="H1826" s="7"/>
      <c r="I1826" s="6"/>
      <c r="J1826" s="7"/>
      <c r="K1826" s="7"/>
      <c r="L1826" s="7"/>
      <c r="M1826" s="7"/>
      <c r="N1826" s="7"/>
      <c r="O1826" s="7"/>
      <c r="P1826" s="7"/>
      <c r="Q1826" s="7"/>
      <c r="R1826" s="7"/>
      <c r="S1826" s="7"/>
      <c r="T1826" s="7"/>
      <c r="U1826" s="7"/>
      <c r="V1826" s="7"/>
      <c r="W1826" s="7"/>
    </row>
    <row r="1827" spans="2:23" x14ac:dyDescent="0.2">
      <c r="B1827" s="66">
        <f t="shared" si="28"/>
        <v>76</v>
      </c>
      <c r="C1827" t="str">
        <f>IF(E1812="","","Data7Label="&amp; IF(VLOOKUP(B1812,'INI DATA'!$C$3:$AD$100,19,FALSE)&lt;&gt;"","""" &amp; VLOOKUP(B1812,'INI DATA'!$C$3:$AD$100,19,FALSE)&amp;"""",""))</f>
        <v/>
      </c>
      <c r="D1827" s="65"/>
      <c r="E1827" s="64"/>
      <c r="F1827" s="7"/>
      <c r="G1827" s="7"/>
      <c r="H1827" s="7"/>
      <c r="I1827" s="6"/>
      <c r="J1827" s="7"/>
      <c r="K1827" s="7"/>
      <c r="L1827" s="7"/>
      <c r="M1827" s="7"/>
      <c r="N1827" s="7"/>
      <c r="O1827" s="7"/>
      <c r="P1827" s="7"/>
      <c r="Q1827" s="7"/>
      <c r="R1827" s="7"/>
      <c r="S1827" s="7"/>
      <c r="T1827" s="7"/>
      <c r="U1827" s="7"/>
      <c r="V1827" s="7"/>
      <c r="W1827" s="7"/>
    </row>
    <row r="1828" spans="2:23" x14ac:dyDescent="0.2">
      <c r="B1828" s="66">
        <f t="shared" si="28"/>
        <v>76</v>
      </c>
      <c r="C1828" t="str">
        <f>IF(E1812="","","Data8=" &amp; IF(VLOOKUP(B1814,'INI DATA'!$C$3:$AD$100,20,FALSE)="","",VLOOKUP(B1814,'INI DATA'!$C$3:$AD$100,20,FALSE)))</f>
        <v/>
      </c>
      <c r="D1828" s="65"/>
      <c r="E1828" s="64"/>
      <c r="F1828" s="7"/>
      <c r="G1828" s="7"/>
      <c r="H1828" s="7"/>
      <c r="I1828" s="6"/>
      <c r="J1828" s="7"/>
      <c r="K1828" s="7"/>
      <c r="L1828" s="7"/>
      <c r="M1828" s="7"/>
      <c r="N1828" s="7"/>
      <c r="O1828" s="7"/>
      <c r="P1828" s="7"/>
      <c r="Q1828" s="7"/>
      <c r="R1828" s="7"/>
      <c r="S1828" s="7"/>
      <c r="T1828" s="7"/>
      <c r="U1828" s="7"/>
      <c r="V1828" s="7"/>
      <c r="W1828" s="7"/>
    </row>
    <row r="1829" spans="2:23" x14ac:dyDescent="0.2">
      <c r="B1829" s="66">
        <f t="shared" si="28"/>
        <v>76</v>
      </c>
      <c r="C1829" t="str">
        <f>IF(E1812="","","Data8Label="&amp; IF(VLOOKUP(B1812,'INI DATA'!$C$3:$AD$100,21,FALSE)&lt;&gt;"","""" &amp; VLOOKUP(B1812,'INI DATA'!$C$3:$AD$100,21,FALSE)&amp;"""",""))</f>
        <v/>
      </c>
      <c r="D1829" s="65"/>
      <c r="E1829" s="64"/>
      <c r="F1829" s="7"/>
      <c r="G1829" s="7"/>
      <c r="H1829" s="7"/>
      <c r="I1829" s="6"/>
      <c r="J1829" s="7"/>
      <c r="K1829" s="7"/>
      <c r="L1829" s="7"/>
      <c r="M1829" s="7"/>
      <c r="N1829" s="7"/>
      <c r="O1829" s="7"/>
      <c r="P1829" s="7"/>
      <c r="Q1829" s="7"/>
      <c r="R1829" s="7"/>
      <c r="S1829" s="7"/>
      <c r="T1829" s="7"/>
      <c r="U1829" s="7"/>
      <c r="V1829" s="7"/>
      <c r="W1829" s="7"/>
    </row>
    <row r="1830" spans="2:23" x14ac:dyDescent="0.2">
      <c r="B1830" s="66">
        <f t="shared" si="28"/>
        <v>76</v>
      </c>
      <c r="C1830" t="str">
        <f>IF(E1812="","","Data9=" &amp; IF(VLOOKUP(B1814,'INI DATA'!$C$3:$AD$100,22,FALSE)="","",VLOOKUP(B1814,'INI DATA'!$C$3:$AD$100,22,FALSE)))</f>
        <v/>
      </c>
      <c r="D1830" s="65"/>
      <c r="E1830" s="64"/>
      <c r="F1830" s="7"/>
      <c r="G1830" s="7"/>
      <c r="H1830" s="7"/>
      <c r="I1830" s="6"/>
      <c r="J1830" s="7"/>
      <c r="K1830" s="7"/>
      <c r="L1830" s="7"/>
      <c r="M1830" s="7"/>
      <c r="N1830" s="7"/>
      <c r="O1830" s="7"/>
      <c r="P1830" s="7"/>
      <c r="Q1830" s="7"/>
      <c r="R1830" s="7"/>
      <c r="S1830" s="7"/>
      <c r="T1830" s="7"/>
      <c r="U1830" s="7"/>
      <c r="V1830" s="7"/>
      <c r="W1830" s="7"/>
    </row>
    <row r="1831" spans="2:23" x14ac:dyDescent="0.2">
      <c r="B1831" s="66">
        <f t="shared" si="28"/>
        <v>76</v>
      </c>
      <c r="C1831" t="str">
        <f>IF(E1812="","","Data9Label="&amp; IF(VLOOKUP(B1812,'INI DATA'!$C$3:$AD$100,23,FALSE)&lt;&gt;"","""" &amp; VLOOKUP(B1812,'INI DATA'!$C$3:$AD$100,23,FALSE)&amp;"""",""))</f>
        <v/>
      </c>
      <c r="D1831" s="65"/>
      <c r="E1831" s="64"/>
      <c r="F1831" s="7"/>
      <c r="G1831" s="7"/>
      <c r="H1831" s="7"/>
      <c r="I1831" s="6"/>
      <c r="J1831" s="7"/>
      <c r="K1831" s="7"/>
      <c r="L1831" s="7"/>
      <c r="M1831" s="7"/>
      <c r="N1831" s="7"/>
      <c r="O1831" s="7"/>
      <c r="P1831" s="7"/>
      <c r="Q1831" s="7"/>
      <c r="R1831" s="7"/>
      <c r="S1831" s="7"/>
      <c r="T1831" s="7"/>
      <c r="U1831" s="7"/>
      <c r="V1831" s="7"/>
      <c r="W1831" s="7"/>
    </row>
    <row r="1832" spans="2:23" x14ac:dyDescent="0.2">
      <c r="B1832" s="66">
        <f t="shared" si="28"/>
        <v>76</v>
      </c>
      <c r="C1832" t="str">
        <f>IF(E1812="","","Data10=" &amp; IF(VLOOKUP(B1814,'INI DATA'!$C$3:$AD$100,24,FALSE)="","",VLOOKUP(B1814,'INI DATA'!$C$3:$AD$100,24,FALSE)))</f>
        <v/>
      </c>
      <c r="D1832" s="65"/>
      <c r="E1832" s="64"/>
      <c r="F1832" s="7"/>
      <c r="G1832" s="7"/>
      <c r="H1832" s="7"/>
      <c r="I1832" s="6"/>
      <c r="J1832" s="7"/>
      <c r="K1832" s="7"/>
      <c r="L1832" s="7"/>
      <c r="M1832" s="7"/>
      <c r="N1832" s="7"/>
      <c r="O1832" s="7"/>
      <c r="P1832" s="7"/>
      <c r="Q1832" s="7"/>
      <c r="R1832" s="7"/>
      <c r="S1832" s="7"/>
      <c r="T1832" s="7"/>
      <c r="U1832" s="7"/>
      <c r="V1832" s="7"/>
      <c r="W1832" s="7"/>
    </row>
    <row r="1833" spans="2:23" x14ac:dyDescent="0.2">
      <c r="B1833" s="66">
        <f t="shared" si="28"/>
        <v>76</v>
      </c>
      <c r="C1833" t="str">
        <f>IF(E1812="","","Data10Label="&amp; IF(VLOOKUP(B1812,'INI DATA'!$C$3:$AD$100,25,FALSE)&lt;&gt;"","""" &amp; VLOOKUP(B1812,'INI DATA'!$C$3:$AD$100,25,FALSE)&amp;"""",""))</f>
        <v/>
      </c>
      <c r="D1833" s="65"/>
      <c r="E1833" s="64"/>
      <c r="F1833" s="7"/>
      <c r="G1833" s="7"/>
      <c r="H1833" s="7"/>
      <c r="I1833" s="6"/>
      <c r="J1833" s="7"/>
      <c r="K1833" s="7"/>
      <c r="L1833" s="7"/>
      <c r="M1833" s="7"/>
      <c r="N1833" s="7"/>
      <c r="O1833" s="7"/>
      <c r="P1833" s="7"/>
      <c r="Q1833" s="7"/>
      <c r="R1833" s="7"/>
      <c r="S1833" s="7"/>
      <c r="T1833" s="7"/>
      <c r="U1833" s="7"/>
      <c r="V1833" s="7"/>
      <c r="W1833" s="7"/>
    </row>
    <row r="1834" spans="2:23" x14ac:dyDescent="0.2">
      <c r="B1834" s="66">
        <f t="shared" si="28"/>
        <v>76</v>
      </c>
      <c r="C1834" t="str">
        <f>IF(E1812="","","Timer=" &amp; IF(VLOOKUP(B1812,'INI DATA'!$C$3:$AF$100,4,FALSE)="","",VLOOKUP(B1812,'INI DATA'!$C$3:$AF$100,4,FALSE)))</f>
        <v/>
      </c>
      <c r="D1834" s="65"/>
      <c r="E1834" s="64"/>
      <c r="F1834" s="7"/>
      <c r="G1834" s="7"/>
      <c r="H1834" s="7"/>
      <c r="I1834" s="6"/>
      <c r="J1834" s="7"/>
      <c r="K1834" s="7"/>
      <c r="L1834" s="7"/>
      <c r="M1834" s="7"/>
      <c r="N1834" s="7"/>
      <c r="O1834" s="7"/>
      <c r="P1834" s="7"/>
      <c r="Q1834" s="7"/>
      <c r="R1834" s="7"/>
      <c r="S1834" s="7"/>
      <c r="T1834" s="7"/>
      <c r="U1834" s="7"/>
      <c r="V1834" s="7"/>
      <c r="W1834" s="7"/>
    </row>
    <row r="1835" spans="2:23" x14ac:dyDescent="0.2">
      <c r="B1835" s="66">
        <f t="shared" si="28"/>
        <v>76</v>
      </c>
      <c r="C1835" t="str">
        <f>IF(E1812="","","PurgeDays=" &amp; IF(VLOOKUP(B1812,'INI DATA'!$C$3:$AD$100,7,FALSE)&lt;&gt;"",VLOOKUP(B1812,'INI DATA'!$C$3:$AD$100,26,FALSE),""))</f>
        <v/>
      </c>
      <c r="D1835" s="65"/>
      <c r="E1835" s="64"/>
      <c r="F1835" s="7"/>
      <c r="G1835" s="7"/>
      <c r="H1835" s="7"/>
      <c r="I1835" s="6"/>
      <c r="J1835" s="7"/>
      <c r="K1835" s="7"/>
      <c r="L1835" s="7"/>
      <c r="M1835" s="7"/>
      <c r="N1835" s="7"/>
      <c r="O1835" s="7"/>
      <c r="P1835" s="7"/>
      <c r="Q1835" s="7"/>
      <c r="R1835" s="7"/>
      <c r="S1835" s="7"/>
      <c r="T1835" s="7"/>
      <c r="U1835" s="7"/>
      <c r="V1835" s="7"/>
      <c r="W1835" s="7"/>
    </row>
    <row r="1836" spans="2:23" x14ac:dyDescent="0.2">
      <c r="B1836" s="66">
        <f t="shared" si="28"/>
        <v>77</v>
      </c>
      <c r="C1836" t="str">
        <f>IF(E1836="","","[DBTable" &amp; VLOOKUP(B1836,'INI DATA'!$C$3:$AF$99,1,FALSE) &amp; "]")</f>
        <v/>
      </c>
      <c r="D1836" s="65"/>
      <c r="E1836" s="64" t="str">
        <f>IF(VLOOKUP(B1836,'INI DATA'!$C$3:$AD$100,5,FALSE)="","","used")</f>
        <v/>
      </c>
      <c r="F1836" s="7"/>
      <c r="G1836" s="7"/>
      <c r="H1836" s="7"/>
      <c r="I1836" s="6"/>
      <c r="J1836" s="7"/>
      <c r="K1836" s="7"/>
      <c r="L1836" s="7"/>
      <c r="M1836" s="7"/>
      <c r="N1836" s="7"/>
      <c r="O1836" s="7"/>
      <c r="P1836" s="7"/>
      <c r="Q1836" s="7"/>
      <c r="R1836" s="7"/>
      <c r="S1836" s="7"/>
      <c r="T1836" s="7"/>
      <c r="U1836" s="7"/>
      <c r="V1836" s="7"/>
      <c r="W1836" s="7"/>
    </row>
    <row r="1837" spans="2:23" x14ac:dyDescent="0.2">
      <c r="B1837" s="66">
        <f t="shared" si="28"/>
        <v>77</v>
      </c>
      <c r="C1837" t="str">
        <f>IF(E1836="","","Name=" &amp; IF(VLOOKUP(B1836,'INI DATA'!$C$3:$AD$100,5,FALSE)="","",VLOOKUP(B1836,'INI DATA'!$C$3:$AD$100,2,FALSE)&amp;"-"&amp;VLOOKUP(B1836,'INI DATA'!$C$3:$AD$100,5,FALSE)))</f>
        <v/>
      </c>
      <c r="D1837" s="65"/>
      <c r="E1837" s="64"/>
      <c r="F1837" s="7"/>
      <c r="G1837" s="7"/>
      <c r="H1837" s="7"/>
      <c r="I1837" s="6"/>
      <c r="J1837" s="7"/>
      <c r="K1837" s="7"/>
      <c r="L1837" s="7"/>
      <c r="M1837" s="7"/>
      <c r="N1837" s="7"/>
      <c r="O1837" s="7"/>
      <c r="P1837" s="7"/>
      <c r="Q1837" s="7"/>
      <c r="R1837" s="7"/>
      <c r="S1837" s="7"/>
      <c r="T1837" s="7"/>
      <c r="U1837" s="7"/>
      <c r="V1837" s="7"/>
      <c r="W1837" s="7"/>
    </row>
    <row r="1838" spans="2:23" x14ac:dyDescent="0.2">
      <c r="B1838" s="66">
        <f t="shared" si="28"/>
        <v>77</v>
      </c>
      <c r="C1838" t="str">
        <f>IF(E1836="","","Data1=" &amp; IF(VLOOKUP(B1836,'INI DATA'!$C$3:$AD$100,6,FALSE)="",0,VLOOKUP(B1836,'INI DATA'!$C$3:$AD$100,6,FALSE)))</f>
        <v/>
      </c>
      <c r="D1838" s="65"/>
      <c r="E1838" s="64"/>
      <c r="F1838" s="7"/>
      <c r="G1838" s="7"/>
      <c r="H1838" s="7"/>
      <c r="I1838" s="6"/>
      <c r="J1838" s="7"/>
      <c r="K1838" s="7"/>
      <c r="L1838" s="7"/>
      <c r="M1838" s="7"/>
      <c r="N1838" s="7"/>
      <c r="O1838" s="7"/>
      <c r="P1838" s="7"/>
      <c r="Q1838" s="7"/>
      <c r="R1838" s="7"/>
      <c r="S1838" s="7"/>
      <c r="T1838" s="7"/>
      <c r="U1838" s="7"/>
      <c r="V1838" s="7"/>
      <c r="W1838" s="7"/>
    </row>
    <row r="1839" spans="2:23" x14ac:dyDescent="0.2">
      <c r="B1839" s="66">
        <f t="shared" si="28"/>
        <v>77</v>
      </c>
      <c r="C1839" t="str">
        <f>IF(E1836="","","Data1Label="&amp; IF(VLOOKUP(B1836,'INI DATA'!$C$3:$AD$100,7,FALSE)&lt;&gt;"","""" &amp; VLOOKUP(B1836,'INI DATA'!$C$3:$AD$100,7,FALSE)&amp;"""",""))</f>
        <v/>
      </c>
      <c r="D1839" s="65"/>
      <c r="E1839" s="64"/>
      <c r="F1839" s="7"/>
      <c r="G1839" s="7"/>
      <c r="H1839" s="7"/>
      <c r="I1839" s="6"/>
      <c r="J1839" s="7"/>
      <c r="K1839" s="7"/>
      <c r="L1839" s="7"/>
      <c r="M1839" s="7"/>
      <c r="N1839" s="7"/>
      <c r="O1839" s="7"/>
      <c r="P1839" s="7"/>
      <c r="Q1839" s="7"/>
      <c r="R1839" s="7"/>
      <c r="S1839" s="7"/>
      <c r="T1839" s="7"/>
      <c r="U1839" s="7"/>
      <c r="V1839" s="7"/>
      <c r="W1839" s="7"/>
    </row>
    <row r="1840" spans="2:23" x14ac:dyDescent="0.2">
      <c r="B1840" s="66">
        <f t="shared" si="28"/>
        <v>77</v>
      </c>
      <c r="C1840" t="str">
        <f>IF(E1836="","","Data2=" &amp; IF(VLOOKUP(B1836,'INI DATA'!$C$3:$AD$100,8,FALSE)="","",VLOOKUP(B1836,'INI DATA'!$C$3:$AD$100,8,FALSE)))</f>
        <v/>
      </c>
      <c r="D1840" s="65"/>
      <c r="E1840" s="64"/>
      <c r="F1840" s="7"/>
      <c r="G1840" s="7"/>
      <c r="H1840" s="7"/>
      <c r="I1840" s="6"/>
      <c r="J1840" s="7"/>
      <c r="K1840" s="7"/>
      <c r="L1840" s="7"/>
      <c r="M1840" s="7"/>
      <c r="N1840" s="7"/>
      <c r="O1840" s="7"/>
      <c r="P1840" s="7"/>
      <c r="Q1840" s="7"/>
      <c r="R1840" s="7"/>
      <c r="S1840" s="7"/>
      <c r="T1840" s="7"/>
      <c r="U1840" s="7"/>
      <c r="V1840" s="7"/>
      <c r="W1840" s="7"/>
    </row>
    <row r="1841" spans="2:23" x14ac:dyDescent="0.2">
      <c r="B1841" s="66">
        <f t="shared" si="28"/>
        <v>77</v>
      </c>
      <c r="C1841" t="str">
        <f>IF(E1836="","","Data2Label="&amp; IF(VLOOKUP(B1836,'INI DATA'!$C$3:$AD$100,9,FALSE)&lt;&gt;"","""" &amp; VLOOKUP(B1836,'INI DATA'!$C$3:$AD$100,9,FALSE)&amp;"""",""))</f>
        <v/>
      </c>
      <c r="D1841" s="65"/>
      <c r="E1841" s="64"/>
      <c r="F1841" s="7"/>
      <c r="G1841" s="7"/>
      <c r="H1841" s="7"/>
      <c r="I1841" s="6"/>
      <c r="J1841" s="7"/>
      <c r="K1841" s="7"/>
      <c r="L1841" s="7"/>
      <c r="M1841" s="7"/>
      <c r="N1841" s="7"/>
      <c r="O1841" s="7"/>
      <c r="P1841" s="7"/>
      <c r="Q1841" s="7"/>
      <c r="R1841" s="7"/>
      <c r="S1841" s="7"/>
      <c r="T1841" s="7"/>
      <c r="U1841" s="7"/>
      <c r="V1841" s="7"/>
      <c r="W1841" s="7"/>
    </row>
    <row r="1842" spans="2:23" x14ac:dyDescent="0.2">
      <c r="B1842" s="66">
        <f t="shared" si="28"/>
        <v>77</v>
      </c>
      <c r="C1842" t="str">
        <f>IF(E1836="","","Data3=" &amp; IF(VLOOKUP(B1836,'INI DATA'!$C$3:$AD$100,10,FALSE)="","",VLOOKUP(B1836,'INI DATA'!$C$3:$AD$100,10,FALSE)))</f>
        <v/>
      </c>
      <c r="D1842" s="65"/>
      <c r="E1842" s="64"/>
      <c r="F1842" s="7"/>
      <c r="G1842" s="7"/>
      <c r="H1842" s="7"/>
      <c r="I1842" s="6"/>
      <c r="J1842" s="7"/>
      <c r="K1842" s="7"/>
      <c r="L1842" s="7"/>
      <c r="M1842" s="7"/>
      <c r="N1842" s="7"/>
      <c r="O1842" s="7"/>
      <c r="P1842" s="7"/>
      <c r="Q1842" s="7"/>
      <c r="R1842" s="7"/>
      <c r="S1842" s="7"/>
      <c r="T1842" s="7"/>
      <c r="U1842" s="7"/>
      <c r="V1842" s="7"/>
      <c r="W1842" s="7"/>
    </row>
    <row r="1843" spans="2:23" x14ac:dyDescent="0.2">
      <c r="B1843" s="66">
        <f t="shared" ref="B1843:B1906" si="29">IF((ROW()/24)&lt;&gt;ROUND(ROW()/24,0),ROUND(ROW()/24,0),ROW()/24)</f>
        <v>77</v>
      </c>
      <c r="C1843" t="str">
        <f>IF(E1836="","","Data3Label="&amp; IF(VLOOKUP(B1836,'INI DATA'!$C$3:$AD$100,11,FALSE)&lt;&gt;"","""" &amp; VLOOKUP(B1836,'INI DATA'!$C$3:$AD$100,11,FALSE)&amp;"""",""))</f>
        <v/>
      </c>
      <c r="D1843" s="65"/>
      <c r="E1843" s="64"/>
      <c r="F1843" s="7"/>
      <c r="G1843" s="7"/>
      <c r="H1843" s="7"/>
      <c r="I1843" s="6"/>
      <c r="J1843" s="7"/>
      <c r="K1843" s="7"/>
      <c r="L1843" s="7"/>
      <c r="M1843" s="7"/>
      <c r="N1843" s="7"/>
      <c r="O1843" s="7"/>
      <c r="P1843" s="7"/>
      <c r="Q1843" s="7"/>
      <c r="R1843" s="7"/>
      <c r="S1843" s="7"/>
      <c r="T1843" s="7"/>
      <c r="U1843" s="7"/>
      <c r="V1843" s="7"/>
      <c r="W1843" s="7"/>
    </row>
    <row r="1844" spans="2:23" x14ac:dyDescent="0.2">
      <c r="B1844" s="66">
        <f t="shared" si="29"/>
        <v>77</v>
      </c>
      <c r="C1844" t="str">
        <f>IF(E1836="","","Data4=" &amp; IF(VLOOKUP(B1836,'INI DATA'!$C$3:$AD$100,12,FALSE)="","",VLOOKUP(B1836,'INI DATA'!$C$3:$AD$100,12,FALSE)))</f>
        <v/>
      </c>
      <c r="D1844" s="65"/>
      <c r="E1844" s="64"/>
      <c r="F1844" s="7"/>
      <c r="G1844" s="7"/>
      <c r="H1844" s="7"/>
      <c r="I1844" s="6"/>
      <c r="J1844" s="7"/>
      <c r="K1844" s="7"/>
      <c r="L1844" s="7"/>
      <c r="M1844" s="7"/>
      <c r="N1844" s="7"/>
      <c r="O1844" s="7"/>
      <c r="P1844" s="7"/>
      <c r="Q1844" s="7"/>
      <c r="R1844" s="7"/>
      <c r="S1844" s="7"/>
      <c r="T1844" s="7"/>
      <c r="U1844" s="7"/>
      <c r="V1844" s="7"/>
      <c r="W1844" s="7"/>
    </row>
    <row r="1845" spans="2:23" x14ac:dyDescent="0.2">
      <c r="B1845" s="66">
        <f t="shared" si="29"/>
        <v>77</v>
      </c>
      <c r="C1845" t="str">
        <f>IF(E1836="","","Data4Label="&amp; IF(VLOOKUP(B1836,'INI DATA'!$C$3:$AD$100,13,FALSE)&lt;&gt;"","""" &amp; VLOOKUP(B1836,'INI DATA'!$C$3:$AD$100,13,FALSE)&amp;"""",""))</f>
        <v/>
      </c>
      <c r="D1845" s="65"/>
      <c r="E1845" s="64"/>
      <c r="F1845" s="7"/>
      <c r="G1845" s="7"/>
      <c r="H1845" s="7"/>
      <c r="I1845" s="6"/>
      <c r="J1845" s="7"/>
      <c r="K1845" s="7"/>
      <c r="L1845" s="7"/>
      <c r="M1845" s="7"/>
      <c r="N1845" s="7"/>
      <c r="O1845" s="7"/>
      <c r="P1845" s="7"/>
      <c r="Q1845" s="7"/>
      <c r="R1845" s="7"/>
      <c r="S1845" s="7"/>
      <c r="T1845" s="7"/>
      <c r="U1845" s="7"/>
      <c r="V1845" s="7"/>
      <c r="W1845" s="7"/>
    </row>
    <row r="1846" spans="2:23" x14ac:dyDescent="0.2">
      <c r="B1846" s="66">
        <f t="shared" si="29"/>
        <v>77</v>
      </c>
      <c r="C1846" t="str">
        <f>IF(E1836="","","Data5=" &amp; IF(VLOOKUP(B1836,'INI DATA'!$C$3:$AD$100,14,FALSE)="","",VLOOKUP(B1836,'INI DATA'!$C$3:$AD$100,14,FALSE)))</f>
        <v/>
      </c>
      <c r="D1846" s="65"/>
      <c r="E1846" s="64"/>
      <c r="F1846" s="7"/>
      <c r="G1846" s="7"/>
      <c r="H1846" s="7"/>
      <c r="I1846" s="6"/>
      <c r="J1846" s="7"/>
      <c r="K1846" s="7"/>
      <c r="L1846" s="7"/>
      <c r="M1846" s="7"/>
      <c r="N1846" s="7"/>
      <c r="O1846" s="7"/>
      <c r="P1846" s="7"/>
      <c r="Q1846" s="7"/>
      <c r="R1846" s="7"/>
      <c r="S1846" s="7"/>
      <c r="T1846" s="7"/>
      <c r="U1846" s="7"/>
      <c r="V1846" s="7"/>
      <c r="W1846" s="7"/>
    </row>
    <row r="1847" spans="2:23" x14ac:dyDescent="0.2">
      <c r="B1847" s="66">
        <f t="shared" si="29"/>
        <v>77</v>
      </c>
      <c r="C1847" t="str">
        <f>IF(E1836="","","Data5Label="&amp; IF(VLOOKUP(B1836,'INI DATA'!$C$3:$AD$100,15,FALSE)&lt;&gt;"","""" &amp; VLOOKUP(B1836,'INI DATA'!$C$3:$AD$100,15,FALSE)&amp;"""",""))</f>
        <v/>
      </c>
      <c r="D1847" s="65"/>
      <c r="E1847" s="64"/>
      <c r="F1847" s="7"/>
      <c r="G1847" s="7"/>
      <c r="H1847" s="7"/>
      <c r="I1847" s="6"/>
      <c r="J1847" s="7"/>
      <c r="K1847" s="7"/>
      <c r="L1847" s="7"/>
      <c r="M1847" s="7"/>
      <c r="N1847" s="7"/>
      <c r="O1847" s="7"/>
      <c r="P1847" s="7"/>
      <c r="Q1847" s="7"/>
      <c r="R1847" s="7"/>
      <c r="S1847" s="7"/>
      <c r="T1847" s="7"/>
      <c r="U1847" s="7"/>
      <c r="V1847" s="7"/>
      <c r="W1847" s="7"/>
    </row>
    <row r="1848" spans="2:23" x14ac:dyDescent="0.2">
      <c r="B1848" s="66">
        <f t="shared" si="29"/>
        <v>77</v>
      </c>
      <c r="C1848" t="str">
        <f>IF(E1836="","","Data6=" &amp; IF(VLOOKUP(B1836,'INI DATA'!$C$3:$AD$100,16,FALSE)="","",VLOOKUP(B1836,'INI DATA'!$C$3:$AD$100,16,FALSE)))</f>
        <v/>
      </c>
      <c r="D1848" s="65"/>
      <c r="E1848" s="64"/>
      <c r="F1848" s="7"/>
      <c r="G1848" s="7"/>
      <c r="H1848" s="7"/>
      <c r="I1848" s="6"/>
      <c r="J1848" s="7"/>
      <c r="K1848" s="7"/>
      <c r="L1848" s="7"/>
      <c r="M1848" s="7"/>
      <c r="N1848" s="7"/>
      <c r="O1848" s="7"/>
      <c r="P1848" s="7"/>
      <c r="Q1848" s="7"/>
      <c r="R1848" s="7"/>
      <c r="S1848" s="7"/>
      <c r="T1848" s="7"/>
      <c r="U1848" s="7"/>
      <c r="V1848" s="7"/>
      <c r="W1848" s="7"/>
    </row>
    <row r="1849" spans="2:23" x14ac:dyDescent="0.2">
      <c r="B1849" s="66">
        <f t="shared" si="29"/>
        <v>77</v>
      </c>
      <c r="C1849" t="str">
        <f>IF(E1836="","","Data6Label="&amp; IF(VLOOKUP(B1836,'INI DATA'!$C$3:$AD$100,17,FALSE)&lt;&gt;"","""" &amp; VLOOKUP(B1836,'INI DATA'!$C$3:$AD$100,17,FALSE)&amp;"""",""))</f>
        <v/>
      </c>
      <c r="D1849" s="65"/>
      <c r="E1849" s="64"/>
      <c r="F1849" s="7"/>
      <c r="G1849" s="7"/>
      <c r="H1849" s="7"/>
      <c r="I1849" s="6"/>
      <c r="J1849" s="7"/>
      <c r="K1849" s="7"/>
      <c r="L1849" s="7"/>
      <c r="M1849" s="7"/>
      <c r="N1849" s="7"/>
      <c r="O1849" s="7"/>
      <c r="P1849" s="7"/>
      <c r="Q1849" s="7"/>
      <c r="R1849" s="7"/>
      <c r="S1849" s="7"/>
      <c r="T1849" s="7"/>
      <c r="U1849" s="7"/>
      <c r="V1849" s="7"/>
      <c r="W1849" s="7"/>
    </row>
    <row r="1850" spans="2:23" x14ac:dyDescent="0.2">
      <c r="B1850" s="66">
        <f t="shared" si="29"/>
        <v>77</v>
      </c>
      <c r="C1850" t="str">
        <f>IF(E1836="","","Data7=" &amp; IF(VLOOKUP(B1838,'INI DATA'!$C$3:$AD$100,18,FALSE)="","",VLOOKUP(B1838,'INI DATA'!$C$3:$AD$100,18,FALSE)))</f>
        <v/>
      </c>
      <c r="D1850" s="65"/>
      <c r="E1850" s="64"/>
      <c r="F1850" s="7"/>
      <c r="G1850" s="7"/>
      <c r="H1850" s="7"/>
      <c r="I1850" s="6"/>
      <c r="J1850" s="7"/>
      <c r="K1850" s="7"/>
      <c r="L1850" s="7"/>
      <c r="M1850" s="7"/>
      <c r="N1850" s="7"/>
      <c r="O1850" s="7"/>
      <c r="P1850" s="7"/>
      <c r="Q1850" s="7"/>
      <c r="R1850" s="7"/>
      <c r="S1850" s="7"/>
      <c r="T1850" s="7"/>
      <c r="U1850" s="7"/>
      <c r="V1850" s="7"/>
      <c r="W1850" s="7"/>
    </row>
    <row r="1851" spans="2:23" x14ac:dyDescent="0.2">
      <c r="B1851" s="66">
        <f t="shared" si="29"/>
        <v>77</v>
      </c>
      <c r="C1851" t="str">
        <f>IF(E1836="","","Data7Label="&amp; IF(VLOOKUP(B1836,'INI DATA'!$C$3:$AD$100,19,FALSE)&lt;&gt;"","""" &amp; VLOOKUP(B1836,'INI DATA'!$C$3:$AD$100,19,FALSE)&amp;"""",""))</f>
        <v/>
      </c>
      <c r="D1851" s="65"/>
      <c r="E1851" s="64"/>
      <c r="F1851" s="7"/>
      <c r="G1851" s="7"/>
      <c r="H1851" s="7"/>
      <c r="I1851" s="6"/>
      <c r="J1851" s="7"/>
      <c r="K1851" s="7"/>
      <c r="L1851" s="7"/>
      <c r="M1851" s="7"/>
      <c r="N1851" s="7"/>
      <c r="O1851" s="7"/>
      <c r="P1851" s="7"/>
      <c r="Q1851" s="7"/>
      <c r="R1851" s="7"/>
      <c r="S1851" s="7"/>
      <c r="T1851" s="7"/>
      <c r="U1851" s="7"/>
      <c r="V1851" s="7"/>
      <c r="W1851" s="7"/>
    </row>
    <row r="1852" spans="2:23" x14ac:dyDescent="0.2">
      <c r="B1852" s="66">
        <f t="shared" si="29"/>
        <v>77</v>
      </c>
      <c r="C1852" t="str">
        <f>IF(E1836="","","Data8=" &amp; IF(VLOOKUP(B1838,'INI DATA'!$C$3:$AD$100,20,FALSE)="","",VLOOKUP(B1838,'INI DATA'!$C$3:$AD$100,20,FALSE)))</f>
        <v/>
      </c>
      <c r="D1852" s="65"/>
      <c r="E1852" s="64"/>
      <c r="F1852" s="7"/>
      <c r="G1852" s="7"/>
      <c r="H1852" s="7"/>
      <c r="I1852" s="6"/>
      <c r="J1852" s="7"/>
      <c r="K1852" s="7"/>
      <c r="L1852" s="7"/>
      <c r="M1852" s="7"/>
      <c r="N1852" s="7"/>
      <c r="O1852" s="7"/>
      <c r="P1852" s="7"/>
      <c r="Q1852" s="7"/>
      <c r="R1852" s="7"/>
      <c r="S1852" s="7"/>
      <c r="T1852" s="7"/>
      <c r="U1852" s="7"/>
      <c r="V1852" s="7"/>
      <c r="W1852" s="7"/>
    </row>
    <row r="1853" spans="2:23" x14ac:dyDescent="0.2">
      <c r="B1853" s="66">
        <f t="shared" si="29"/>
        <v>77</v>
      </c>
      <c r="C1853" t="str">
        <f>IF(E1836="","","Data8Label="&amp; IF(VLOOKUP(B1836,'INI DATA'!$C$3:$AD$100,21,FALSE)&lt;&gt;"","""" &amp; VLOOKUP(B1836,'INI DATA'!$C$3:$AD$100,21,FALSE)&amp;"""",""))</f>
        <v/>
      </c>
      <c r="D1853" s="65"/>
      <c r="E1853" s="64"/>
      <c r="F1853" s="7"/>
      <c r="G1853" s="7"/>
      <c r="H1853" s="7"/>
      <c r="I1853" s="6"/>
      <c r="J1853" s="7"/>
      <c r="K1853" s="7"/>
      <c r="L1853" s="7"/>
      <c r="M1853" s="7"/>
      <c r="N1853" s="7"/>
      <c r="O1853" s="7"/>
      <c r="P1853" s="7"/>
      <c r="Q1853" s="7"/>
      <c r="R1853" s="7"/>
      <c r="S1853" s="7"/>
      <c r="T1853" s="7"/>
      <c r="U1853" s="7"/>
      <c r="V1853" s="7"/>
      <c r="W1853" s="7"/>
    </row>
    <row r="1854" spans="2:23" x14ac:dyDescent="0.2">
      <c r="B1854" s="66">
        <f t="shared" si="29"/>
        <v>77</v>
      </c>
      <c r="C1854" t="str">
        <f>IF(E1836="","","Data9=" &amp; IF(VLOOKUP(B1838,'INI DATA'!$C$3:$AD$100,22,FALSE)="","",VLOOKUP(B1838,'INI DATA'!$C$3:$AD$100,22,FALSE)))</f>
        <v/>
      </c>
      <c r="D1854" s="65"/>
      <c r="E1854" s="64"/>
      <c r="F1854" s="7"/>
      <c r="G1854" s="7"/>
      <c r="H1854" s="7"/>
      <c r="I1854" s="6"/>
      <c r="J1854" s="7"/>
      <c r="K1854" s="7"/>
      <c r="L1854" s="7"/>
      <c r="M1854" s="7"/>
      <c r="N1854" s="7"/>
      <c r="O1854" s="7"/>
      <c r="P1854" s="7"/>
      <c r="Q1854" s="7"/>
      <c r="R1854" s="7"/>
      <c r="S1854" s="7"/>
      <c r="T1854" s="7"/>
      <c r="U1854" s="7"/>
      <c r="V1854" s="7"/>
      <c r="W1854" s="7"/>
    </row>
    <row r="1855" spans="2:23" x14ac:dyDescent="0.2">
      <c r="B1855" s="66">
        <f t="shared" si="29"/>
        <v>77</v>
      </c>
      <c r="C1855" t="str">
        <f>IF(E1836="","","Data9Label="&amp; IF(VLOOKUP(B1836,'INI DATA'!$C$3:$AD$100,23,FALSE)&lt;&gt;"","""" &amp; VLOOKUP(B1836,'INI DATA'!$C$3:$AD$100,23,FALSE)&amp;"""",""))</f>
        <v/>
      </c>
      <c r="D1855" s="65"/>
      <c r="E1855" s="64"/>
      <c r="F1855" s="7"/>
      <c r="G1855" s="7"/>
      <c r="H1855" s="7"/>
      <c r="I1855" s="6"/>
      <c r="J1855" s="7"/>
      <c r="K1855" s="7"/>
      <c r="L1855" s="7"/>
      <c r="M1855" s="7"/>
      <c r="N1855" s="7"/>
      <c r="O1855" s="7"/>
      <c r="P1855" s="7"/>
      <c r="Q1855" s="7"/>
      <c r="R1855" s="7"/>
      <c r="S1855" s="7"/>
      <c r="T1855" s="7"/>
      <c r="U1855" s="7"/>
      <c r="V1855" s="7"/>
      <c r="W1855" s="7"/>
    </row>
    <row r="1856" spans="2:23" x14ac:dyDescent="0.2">
      <c r="B1856" s="66">
        <f t="shared" si="29"/>
        <v>77</v>
      </c>
      <c r="C1856" t="str">
        <f>IF(E1836="","","Data10=" &amp; IF(VLOOKUP(B1838,'INI DATA'!$C$3:$AD$100,24,FALSE)="","",VLOOKUP(B1838,'INI DATA'!$C$3:$AD$100,24,FALSE)))</f>
        <v/>
      </c>
      <c r="D1856" s="65"/>
      <c r="E1856" s="64"/>
      <c r="F1856" s="7"/>
      <c r="G1856" s="7"/>
      <c r="H1856" s="7"/>
      <c r="I1856" s="6"/>
      <c r="J1856" s="7"/>
      <c r="K1856" s="7"/>
      <c r="L1856" s="7"/>
      <c r="M1856" s="7"/>
      <c r="N1856" s="7"/>
      <c r="O1856" s="7"/>
      <c r="P1856" s="7"/>
      <c r="Q1856" s="7"/>
      <c r="R1856" s="7"/>
      <c r="S1856" s="7"/>
      <c r="T1856" s="7"/>
      <c r="U1856" s="7"/>
      <c r="V1856" s="7"/>
      <c r="W1856" s="7"/>
    </row>
    <row r="1857" spans="2:23" x14ac:dyDescent="0.2">
      <c r="B1857" s="66">
        <f t="shared" si="29"/>
        <v>77</v>
      </c>
      <c r="C1857" t="str">
        <f>IF(E1836="","","Data10Label="&amp; IF(VLOOKUP(B1836,'INI DATA'!$C$3:$AD$100,25,FALSE)&lt;&gt;"","""" &amp; VLOOKUP(B1836,'INI DATA'!$C$3:$AD$100,25,FALSE)&amp;"""",""))</f>
        <v/>
      </c>
      <c r="D1857" s="65"/>
      <c r="E1857" s="64"/>
      <c r="F1857" s="7"/>
      <c r="G1857" s="7"/>
      <c r="H1857" s="7"/>
      <c r="I1857" s="6"/>
      <c r="J1857" s="7"/>
      <c r="K1857" s="7"/>
      <c r="L1857" s="7"/>
      <c r="M1857" s="7"/>
      <c r="N1857" s="7"/>
      <c r="O1857" s="7"/>
      <c r="P1857" s="7"/>
      <c r="Q1857" s="7"/>
      <c r="R1857" s="7"/>
      <c r="S1857" s="7"/>
      <c r="T1857" s="7"/>
      <c r="U1857" s="7"/>
      <c r="V1857" s="7"/>
      <c r="W1857" s="7"/>
    </row>
    <row r="1858" spans="2:23" x14ac:dyDescent="0.2">
      <c r="B1858" s="66">
        <f t="shared" si="29"/>
        <v>77</v>
      </c>
      <c r="C1858" t="str">
        <f>IF(E1836="","","Timer=" &amp; IF(VLOOKUP(B1836,'INI DATA'!$C$3:$AF$100,4,FALSE)="","",VLOOKUP(B1836,'INI DATA'!$C$3:$AF$100,4,FALSE)))</f>
        <v/>
      </c>
      <c r="D1858" s="65"/>
      <c r="E1858" s="64"/>
      <c r="F1858" s="7"/>
      <c r="G1858" s="7"/>
      <c r="H1858" s="7"/>
      <c r="I1858" s="6"/>
      <c r="J1858" s="7"/>
      <c r="K1858" s="7"/>
      <c r="L1858" s="7"/>
      <c r="M1858" s="7"/>
      <c r="N1858" s="7"/>
      <c r="O1858" s="7"/>
      <c r="P1858" s="7"/>
      <c r="Q1858" s="7"/>
      <c r="R1858" s="7"/>
      <c r="S1858" s="7"/>
      <c r="T1858" s="7"/>
      <c r="U1858" s="7"/>
      <c r="V1858" s="7"/>
      <c r="W1858" s="7"/>
    </row>
    <row r="1859" spans="2:23" x14ac:dyDescent="0.2">
      <c r="B1859" s="66">
        <f t="shared" si="29"/>
        <v>77</v>
      </c>
      <c r="C1859" t="str">
        <f>IF(E1836="","","PurgeDays=" &amp; IF(VLOOKUP(B1836,'INI DATA'!$C$3:$AD$100,7,FALSE)&lt;&gt;"",VLOOKUP(B1836,'INI DATA'!$C$3:$AD$100,26,FALSE),""))</f>
        <v/>
      </c>
      <c r="D1859" s="65"/>
      <c r="E1859" s="64"/>
      <c r="F1859" s="7"/>
      <c r="G1859" s="7"/>
      <c r="H1859" s="7"/>
      <c r="I1859" s="6"/>
      <c r="J1859" s="7"/>
      <c r="K1859" s="7"/>
      <c r="L1859" s="7"/>
      <c r="M1859" s="7"/>
      <c r="N1859" s="7"/>
      <c r="O1859" s="7"/>
      <c r="P1859" s="7"/>
      <c r="Q1859" s="7"/>
      <c r="R1859" s="7"/>
      <c r="S1859" s="7"/>
      <c r="T1859" s="7"/>
      <c r="U1859" s="7"/>
      <c r="V1859" s="7"/>
      <c r="W1859" s="7"/>
    </row>
    <row r="1860" spans="2:23" x14ac:dyDescent="0.2">
      <c r="B1860" s="66">
        <f t="shared" si="29"/>
        <v>78</v>
      </c>
      <c r="C1860" t="str">
        <f>IF(E1860="","","[DBTable" &amp; VLOOKUP(B1860,'INI DATA'!$C$3:$AF$99,1,FALSE) &amp; "]")</f>
        <v/>
      </c>
      <c r="D1860" s="65"/>
      <c r="E1860" s="64" t="str">
        <f>IF(VLOOKUP(B1860,'INI DATA'!$C$3:$AD$100,5,FALSE)="","","used")</f>
        <v/>
      </c>
      <c r="F1860" s="7"/>
      <c r="G1860" s="7"/>
      <c r="H1860" s="7"/>
      <c r="I1860" s="6"/>
      <c r="J1860" s="7"/>
      <c r="K1860" s="7"/>
      <c r="L1860" s="7"/>
      <c r="M1860" s="7"/>
      <c r="N1860" s="7"/>
      <c r="O1860" s="7"/>
      <c r="P1860" s="7"/>
      <c r="Q1860" s="7"/>
      <c r="R1860" s="7"/>
      <c r="S1860" s="7"/>
      <c r="T1860" s="7"/>
      <c r="U1860" s="7"/>
      <c r="V1860" s="7"/>
      <c r="W1860" s="7"/>
    </row>
    <row r="1861" spans="2:23" x14ac:dyDescent="0.2">
      <c r="B1861" s="66">
        <f t="shared" si="29"/>
        <v>78</v>
      </c>
      <c r="C1861" t="str">
        <f>IF(E1860="","","Name=" &amp; IF(VLOOKUP(B1860,'INI DATA'!$C$3:$AD$100,5,FALSE)="","",VLOOKUP(B1860,'INI DATA'!$C$3:$AD$100,2,FALSE)&amp;"-"&amp;VLOOKUP(B1860,'INI DATA'!$C$3:$AD$100,5,FALSE)))</f>
        <v/>
      </c>
      <c r="D1861" s="65"/>
      <c r="E1861" s="64"/>
      <c r="F1861" s="7"/>
      <c r="G1861" s="7"/>
      <c r="H1861" s="7"/>
      <c r="I1861" s="6"/>
      <c r="J1861" s="7"/>
      <c r="K1861" s="7"/>
      <c r="L1861" s="7"/>
      <c r="M1861" s="7"/>
      <c r="N1861" s="7"/>
      <c r="O1861" s="7"/>
      <c r="P1861" s="7"/>
      <c r="Q1861" s="7"/>
      <c r="R1861" s="7"/>
      <c r="S1861" s="7"/>
      <c r="T1861" s="7"/>
      <c r="U1861" s="7"/>
      <c r="V1861" s="7"/>
      <c r="W1861" s="7"/>
    </row>
    <row r="1862" spans="2:23" x14ac:dyDescent="0.2">
      <c r="B1862" s="66">
        <f t="shared" si="29"/>
        <v>78</v>
      </c>
      <c r="C1862" t="str">
        <f>IF(E1860="","","Data1=" &amp; IF(VLOOKUP(B1860,'INI DATA'!$C$3:$AD$100,6,FALSE)="",0,VLOOKUP(B1860,'INI DATA'!$C$3:$AD$100,6,FALSE)))</f>
        <v/>
      </c>
      <c r="D1862" s="65"/>
      <c r="E1862" s="64"/>
      <c r="F1862" s="7"/>
      <c r="G1862" s="7"/>
      <c r="H1862" s="7"/>
      <c r="I1862" s="6"/>
      <c r="J1862" s="7"/>
      <c r="K1862" s="7"/>
      <c r="L1862" s="7"/>
      <c r="M1862" s="7"/>
      <c r="N1862" s="7"/>
      <c r="O1862" s="7"/>
      <c r="P1862" s="7"/>
      <c r="Q1862" s="7"/>
      <c r="R1862" s="7"/>
      <c r="S1862" s="7"/>
      <c r="T1862" s="7"/>
      <c r="U1862" s="7"/>
      <c r="V1862" s="7"/>
      <c r="W1862" s="7"/>
    </row>
    <row r="1863" spans="2:23" x14ac:dyDescent="0.2">
      <c r="B1863" s="66">
        <f t="shared" si="29"/>
        <v>78</v>
      </c>
      <c r="C1863" t="str">
        <f>IF(E1860="","","Data1Label="&amp; IF(VLOOKUP(B1860,'INI DATA'!$C$3:$AD$100,7,FALSE)&lt;&gt;"","""" &amp; VLOOKUP(B1860,'INI DATA'!$C$3:$AD$100,7,FALSE)&amp;"""",""))</f>
        <v/>
      </c>
      <c r="D1863" s="65"/>
      <c r="E1863" s="64"/>
      <c r="F1863" s="7"/>
      <c r="G1863" s="7"/>
      <c r="H1863" s="7"/>
      <c r="I1863" s="6"/>
      <c r="J1863" s="7"/>
      <c r="K1863" s="7"/>
      <c r="L1863" s="7"/>
      <c r="M1863" s="7"/>
      <c r="N1863" s="7"/>
      <c r="O1863" s="7"/>
      <c r="P1863" s="7"/>
      <c r="Q1863" s="7"/>
      <c r="R1863" s="7"/>
      <c r="S1863" s="7"/>
      <c r="T1863" s="7"/>
      <c r="U1863" s="7"/>
      <c r="V1863" s="7"/>
      <c r="W1863" s="7"/>
    </row>
    <row r="1864" spans="2:23" x14ac:dyDescent="0.2">
      <c r="B1864" s="66">
        <f t="shared" si="29"/>
        <v>78</v>
      </c>
      <c r="C1864" t="str">
        <f>IF(E1860="","","Data2=" &amp; IF(VLOOKUP(B1860,'INI DATA'!$C$3:$AD$100,8,FALSE)="","",VLOOKUP(B1860,'INI DATA'!$C$3:$AD$100,8,FALSE)))</f>
        <v/>
      </c>
      <c r="D1864" s="65"/>
      <c r="E1864" s="64"/>
      <c r="F1864" s="7"/>
      <c r="G1864" s="7"/>
      <c r="H1864" s="7"/>
      <c r="I1864" s="6"/>
      <c r="J1864" s="7"/>
      <c r="K1864" s="7"/>
      <c r="L1864" s="7"/>
      <c r="M1864" s="7"/>
      <c r="N1864" s="7"/>
      <c r="O1864" s="7"/>
      <c r="P1864" s="7"/>
      <c r="Q1864" s="7"/>
      <c r="R1864" s="7"/>
      <c r="S1864" s="7"/>
      <c r="T1864" s="7"/>
      <c r="U1864" s="7"/>
      <c r="V1864" s="7"/>
      <c r="W1864" s="7"/>
    </row>
    <row r="1865" spans="2:23" x14ac:dyDescent="0.2">
      <c r="B1865" s="66">
        <f t="shared" si="29"/>
        <v>78</v>
      </c>
      <c r="C1865" t="str">
        <f>IF(E1860="","","Data2Label="&amp; IF(VLOOKUP(B1860,'INI DATA'!$C$3:$AD$100,9,FALSE)&lt;&gt;"","""" &amp; VLOOKUP(B1860,'INI DATA'!$C$3:$AD$100,9,FALSE)&amp;"""",""))</f>
        <v/>
      </c>
      <c r="D1865" s="65"/>
      <c r="E1865" s="64"/>
      <c r="F1865" s="7"/>
      <c r="G1865" s="7"/>
      <c r="H1865" s="7"/>
      <c r="I1865" s="6"/>
      <c r="J1865" s="7"/>
      <c r="K1865" s="7"/>
      <c r="L1865" s="7"/>
      <c r="M1865" s="7"/>
      <c r="N1865" s="7"/>
      <c r="O1865" s="7"/>
      <c r="P1865" s="7"/>
      <c r="Q1865" s="7"/>
      <c r="R1865" s="7"/>
      <c r="S1865" s="7"/>
      <c r="T1865" s="7"/>
      <c r="U1865" s="7"/>
      <c r="V1865" s="7"/>
      <c r="W1865" s="7"/>
    </row>
    <row r="1866" spans="2:23" x14ac:dyDescent="0.2">
      <c r="B1866" s="66">
        <f t="shared" si="29"/>
        <v>78</v>
      </c>
      <c r="C1866" t="str">
        <f>IF(E1860="","","Data3=" &amp; IF(VLOOKUP(B1860,'INI DATA'!$C$3:$AD$100,10,FALSE)="","",VLOOKUP(B1860,'INI DATA'!$C$3:$AD$100,10,FALSE)))</f>
        <v/>
      </c>
      <c r="D1866" s="65"/>
      <c r="E1866" s="64"/>
      <c r="F1866" s="7"/>
      <c r="G1866" s="7"/>
      <c r="H1866" s="7"/>
      <c r="I1866" s="6"/>
      <c r="J1866" s="7"/>
      <c r="K1866" s="7"/>
      <c r="L1866" s="7"/>
      <c r="M1866" s="7"/>
      <c r="N1866" s="7"/>
      <c r="O1866" s="7"/>
      <c r="P1866" s="7"/>
      <c r="Q1866" s="7"/>
      <c r="R1866" s="7"/>
      <c r="S1866" s="7"/>
      <c r="T1866" s="7"/>
      <c r="U1866" s="7"/>
      <c r="V1866" s="7"/>
      <c r="W1866" s="7"/>
    </row>
    <row r="1867" spans="2:23" x14ac:dyDescent="0.2">
      <c r="B1867" s="66">
        <f t="shared" si="29"/>
        <v>78</v>
      </c>
      <c r="C1867" t="str">
        <f>IF(E1860="","","Data3Label="&amp; IF(VLOOKUP(B1860,'INI DATA'!$C$3:$AD$100,11,FALSE)&lt;&gt;"","""" &amp; VLOOKUP(B1860,'INI DATA'!$C$3:$AD$100,11,FALSE)&amp;"""",""))</f>
        <v/>
      </c>
      <c r="D1867" s="65"/>
      <c r="E1867" s="64"/>
      <c r="F1867" s="7"/>
      <c r="G1867" s="7"/>
      <c r="H1867" s="7"/>
      <c r="I1867" s="6"/>
      <c r="J1867" s="7"/>
      <c r="K1867" s="7"/>
      <c r="L1867" s="7"/>
      <c r="M1867" s="7"/>
      <c r="N1867" s="7"/>
      <c r="O1867" s="7"/>
      <c r="P1867" s="7"/>
      <c r="Q1867" s="7"/>
      <c r="R1867" s="7"/>
      <c r="S1867" s="7"/>
      <c r="T1867" s="7"/>
      <c r="U1867" s="7"/>
      <c r="V1867" s="7"/>
      <c r="W1867" s="7"/>
    </row>
    <row r="1868" spans="2:23" x14ac:dyDescent="0.2">
      <c r="B1868" s="66">
        <f t="shared" si="29"/>
        <v>78</v>
      </c>
      <c r="C1868" t="str">
        <f>IF(E1860="","","Data4=" &amp; IF(VLOOKUP(B1860,'INI DATA'!$C$3:$AD$100,12,FALSE)="","",VLOOKUP(B1860,'INI DATA'!$C$3:$AD$100,12,FALSE)))</f>
        <v/>
      </c>
      <c r="D1868" s="65"/>
      <c r="E1868" s="64"/>
      <c r="F1868" s="7"/>
      <c r="G1868" s="7"/>
      <c r="H1868" s="7"/>
      <c r="I1868" s="6"/>
      <c r="J1868" s="7"/>
      <c r="K1868" s="7"/>
      <c r="L1868" s="7"/>
      <c r="M1868" s="7"/>
      <c r="N1868" s="7"/>
      <c r="O1868" s="7"/>
      <c r="P1868" s="7"/>
      <c r="Q1868" s="7"/>
      <c r="R1868" s="7"/>
      <c r="S1868" s="7"/>
      <c r="T1868" s="7"/>
      <c r="U1868" s="7"/>
      <c r="V1868" s="7"/>
      <c r="W1868" s="7"/>
    </row>
    <row r="1869" spans="2:23" x14ac:dyDescent="0.2">
      <c r="B1869" s="66">
        <f t="shared" si="29"/>
        <v>78</v>
      </c>
      <c r="C1869" t="str">
        <f>IF(E1860="","","Data4Label="&amp; IF(VLOOKUP(B1860,'INI DATA'!$C$3:$AD$100,13,FALSE)&lt;&gt;"","""" &amp; VLOOKUP(B1860,'INI DATA'!$C$3:$AD$100,13,FALSE)&amp;"""",""))</f>
        <v/>
      </c>
      <c r="D1869" s="65"/>
      <c r="E1869" s="64"/>
      <c r="F1869" s="7"/>
      <c r="G1869" s="7"/>
      <c r="H1869" s="7"/>
      <c r="I1869" s="6"/>
      <c r="J1869" s="7"/>
      <c r="K1869" s="7"/>
      <c r="L1869" s="7"/>
      <c r="M1869" s="7"/>
      <c r="N1869" s="7"/>
      <c r="O1869" s="7"/>
      <c r="P1869" s="7"/>
      <c r="Q1869" s="7"/>
      <c r="R1869" s="7"/>
      <c r="S1869" s="7"/>
      <c r="T1869" s="7"/>
      <c r="U1869" s="7"/>
      <c r="V1869" s="7"/>
      <c r="W1869" s="7"/>
    </row>
    <row r="1870" spans="2:23" x14ac:dyDescent="0.2">
      <c r="B1870" s="66">
        <f t="shared" si="29"/>
        <v>78</v>
      </c>
      <c r="C1870" t="str">
        <f>IF(E1860="","","Data5=" &amp; IF(VLOOKUP(B1860,'INI DATA'!$C$3:$AD$100,14,FALSE)="","",VLOOKUP(B1860,'INI DATA'!$C$3:$AD$100,14,FALSE)))</f>
        <v/>
      </c>
      <c r="D1870" s="65"/>
      <c r="E1870" s="64"/>
      <c r="F1870" s="7"/>
      <c r="G1870" s="7"/>
      <c r="H1870" s="7"/>
      <c r="I1870" s="6"/>
      <c r="J1870" s="7"/>
      <c r="K1870" s="7"/>
      <c r="L1870" s="7"/>
      <c r="M1870" s="7"/>
      <c r="N1870" s="7"/>
      <c r="O1870" s="7"/>
      <c r="P1870" s="7"/>
      <c r="Q1870" s="7"/>
      <c r="R1870" s="7"/>
      <c r="S1870" s="7"/>
      <c r="T1870" s="7"/>
      <c r="U1870" s="7"/>
      <c r="V1870" s="7"/>
      <c r="W1870" s="7"/>
    </row>
    <row r="1871" spans="2:23" x14ac:dyDescent="0.2">
      <c r="B1871" s="66">
        <f t="shared" si="29"/>
        <v>78</v>
      </c>
      <c r="C1871" t="str">
        <f>IF(E1860="","","Data5Label="&amp; IF(VLOOKUP(B1860,'INI DATA'!$C$3:$AD$100,15,FALSE)&lt;&gt;"","""" &amp; VLOOKUP(B1860,'INI DATA'!$C$3:$AD$100,15,FALSE)&amp;"""",""))</f>
        <v/>
      </c>
      <c r="D1871" s="65"/>
      <c r="E1871" s="64"/>
      <c r="F1871" s="7"/>
      <c r="G1871" s="7"/>
      <c r="H1871" s="7"/>
      <c r="I1871" s="6"/>
      <c r="J1871" s="7"/>
      <c r="K1871" s="7"/>
      <c r="L1871" s="7"/>
      <c r="M1871" s="7"/>
      <c r="N1871" s="7"/>
      <c r="O1871" s="7"/>
      <c r="P1871" s="7"/>
      <c r="Q1871" s="7"/>
      <c r="R1871" s="7"/>
      <c r="S1871" s="7"/>
      <c r="T1871" s="7"/>
      <c r="U1871" s="7"/>
      <c r="V1871" s="7"/>
      <c r="W1871" s="7"/>
    </row>
    <row r="1872" spans="2:23" x14ac:dyDescent="0.2">
      <c r="B1872" s="66">
        <f t="shared" si="29"/>
        <v>78</v>
      </c>
      <c r="C1872" t="str">
        <f>IF(E1860="","","Data6=" &amp; IF(VLOOKUP(B1860,'INI DATA'!$C$3:$AD$100,16,FALSE)="","",VLOOKUP(B1860,'INI DATA'!$C$3:$AD$100,16,FALSE)))</f>
        <v/>
      </c>
      <c r="D1872" s="65"/>
      <c r="E1872" s="64"/>
      <c r="F1872" s="7"/>
      <c r="G1872" s="7"/>
      <c r="H1872" s="7"/>
      <c r="I1872" s="6"/>
      <c r="J1872" s="7"/>
      <c r="K1872" s="7"/>
      <c r="L1872" s="7"/>
      <c r="M1872" s="7"/>
      <c r="N1872" s="7"/>
      <c r="O1872" s="7"/>
      <c r="P1872" s="7"/>
      <c r="Q1872" s="7"/>
      <c r="R1872" s="7"/>
      <c r="S1872" s="7"/>
      <c r="T1872" s="7"/>
      <c r="U1872" s="7"/>
      <c r="V1872" s="7"/>
      <c r="W1872" s="7"/>
    </row>
    <row r="1873" spans="2:23" x14ac:dyDescent="0.2">
      <c r="B1873" s="66">
        <f t="shared" si="29"/>
        <v>78</v>
      </c>
      <c r="C1873" t="str">
        <f>IF(E1860="","","Data6Label="&amp; IF(VLOOKUP(B1860,'INI DATA'!$C$3:$AD$100,17,FALSE)&lt;&gt;"","""" &amp; VLOOKUP(B1860,'INI DATA'!$C$3:$AD$100,17,FALSE)&amp;"""",""))</f>
        <v/>
      </c>
      <c r="D1873" s="65"/>
      <c r="E1873" s="64"/>
      <c r="F1873" s="7"/>
      <c r="G1873" s="7"/>
      <c r="H1873" s="7"/>
      <c r="I1873" s="6"/>
      <c r="J1873" s="7"/>
      <c r="K1873" s="7"/>
      <c r="L1873" s="7"/>
      <c r="M1873" s="7"/>
      <c r="N1873" s="7"/>
      <c r="O1873" s="7"/>
      <c r="P1873" s="7"/>
      <c r="Q1873" s="7"/>
      <c r="R1873" s="7"/>
      <c r="S1873" s="7"/>
      <c r="T1873" s="7"/>
      <c r="U1873" s="7"/>
      <c r="V1873" s="7"/>
      <c r="W1873" s="7"/>
    </row>
    <row r="1874" spans="2:23" x14ac:dyDescent="0.2">
      <c r="B1874" s="66">
        <f t="shared" si="29"/>
        <v>78</v>
      </c>
      <c r="C1874" t="str">
        <f>IF(E1860="","","Data7=" &amp; IF(VLOOKUP(B1862,'INI DATA'!$C$3:$AD$100,18,FALSE)="","",VLOOKUP(B1862,'INI DATA'!$C$3:$AD$100,18,FALSE)))</f>
        <v/>
      </c>
      <c r="D1874" s="65"/>
      <c r="E1874" s="64"/>
      <c r="F1874" s="7"/>
      <c r="G1874" s="7"/>
      <c r="H1874" s="7"/>
      <c r="I1874" s="6"/>
      <c r="J1874" s="7"/>
      <c r="K1874" s="7"/>
      <c r="L1874" s="7"/>
      <c r="M1874" s="7"/>
      <c r="N1874" s="7"/>
      <c r="O1874" s="7"/>
      <c r="P1874" s="7"/>
      <c r="Q1874" s="7"/>
      <c r="R1874" s="7"/>
      <c r="S1874" s="7"/>
      <c r="T1874" s="7"/>
      <c r="U1874" s="7"/>
      <c r="V1874" s="7"/>
      <c r="W1874" s="7"/>
    </row>
    <row r="1875" spans="2:23" x14ac:dyDescent="0.2">
      <c r="B1875" s="66">
        <f t="shared" si="29"/>
        <v>78</v>
      </c>
      <c r="C1875" t="str">
        <f>IF(E1860="","","Data7Label="&amp; IF(VLOOKUP(B1860,'INI DATA'!$C$3:$AD$100,19,FALSE)&lt;&gt;"","""" &amp; VLOOKUP(B1860,'INI DATA'!$C$3:$AD$100,19,FALSE)&amp;"""",""))</f>
        <v/>
      </c>
      <c r="D1875" s="65"/>
      <c r="E1875" s="64"/>
      <c r="F1875" s="7"/>
      <c r="G1875" s="7"/>
      <c r="H1875" s="7"/>
      <c r="I1875" s="6"/>
      <c r="J1875" s="7"/>
      <c r="K1875" s="7"/>
      <c r="L1875" s="7"/>
      <c r="M1875" s="7"/>
      <c r="N1875" s="7"/>
      <c r="O1875" s="7"/>
      <c r="P1875" s="7"/>
      <c r="Q1875" s="7"/>
      <c r="R1875" s="7"/>
      <c r="S1875" s="7"/>
      <c r="T1875" s="7"/>
      <c r="U1875" s="7"/>
      <c r="V1875" s="7"/>
      <c r="W1875" s="7"/>
    </row>
    <row r="1876" spans="2:23" x14ac:dyDescent="0.2">
      <c r="B1876" s="66">
        <f t="shared" si="29"/>
        <v>78</v>
      </c>
      <c r="C1876" t="str">
        <f>IF(E1860="","","Data8=" &amp; IF(VLOOKUP(B1862,'INI DATA'!$C$3:$AD$100,20,FALSE)="","",VLOOKUP(B1862,'INI DATA'!$C$3:$AD$100,20,FALSE)))</f>
        <v/>
      </c>
      <c r="D1876" s="65"/>
      <c r="E1876" s="64"/>
      <c r="F1876" s="7"/>
      <c r="G1876" s="7"/>
      <c r="H1876" s="7"/>
      <c r="I1876" s="6"/>
      <c r="J1876" s="7"/>
      <c r="K1876" s="7"/>
      <c r="L1876" s="7"/>
      <c r="M1876" s="7"/>
      <c r="N1876" s="7"/>
      <c r="O1876" s="7"/>
      <c r="P1876" s="7"/>
      <c r="Q1876" s="7"/>
      <c r="R1876" s="7"/>
      <c r="S1876" s="7"/>
      <c r="T1876" s="7"/>
      <c r="U1876" s="7"/>
      <c r="V1876" s="7"/>
      <c r="W1876" s="7"/>
    </row>
    <row r="1877" spans="2:23" x14ac:dyDescent="0.2">
      <c r="B1877" s="66">
        <f t="shared" si="29"/>
        <v>78</v>
      </c>
      <c r="C1877" t="str">
        <f>IF(E1860="","","Data8Label="&amp; IF(VLOOKUP(B1860,'INI DATA'!$C$3:$AD$100,21,FALSE)&lt;&gt;"","""" &amp; VLOOKUP(B1860,'INI DATA'!$C$3:$AD$100,21,FALSE)&amp;"""",""))</f>
        <v/>
      </c>
      <c r="D1877" s="65"/>
      <c r="E1877" s="64"/>
      <c r="F1877" s="7"/>
      <c r="G1877" s="7"/>
      <c r="H1877" s="7"/>
      <c r="I1877" s="6"/>
      <c r="J1877" s="7"/>
      <c r="K1877" s="7"/>
      <c r="L1877" s="7"/>
      <c r="M1877" s="7"/>
      <c r="N1877" s="7"/>
      <c r="O1877" s="7"/>
      <c r="P1877" s="7"/>
      <c r="Q1877" s="7"/>
      <c r="R1877" s="7"/>
      <c r="S1877" s="7"/>
      <c r="T1877" s="7"/>
      <c r="U1877" s="7"/>
      <c r="V1877" s="7"/>
      <c r="W1877" s="7"/>
    </row>
    <row r="1878" spans="2:23" x14ac:dyDescent="0.2">
      <c r="B1878" s="66">
        <f t="shared" si="29"/>
        <v>78</v>
      </c>
      <c r="C1878" t="str">
        <f>IF(E1860="","","Data9=" &amp; IF(VLOOKUP(B1862,'INI DATA'!$C$3:$AD$100,22,FALSE)="","",VLOOKUP(B1862,'INI DATA'!$C$3:$AD$100,22,FALSE)))</f>
        <v/>
      </c>
      <c r="D1878" s="65"/>
      <c r="E1878" s="64"/>
      <c r="F1878" s="7"/>
      <c r="G1878" s="7"/>
      <c r="H1878" s="7"/>
      <c r="I1878" s="6"/>
      <c r="J1878" s="7"/>
      <c r="K1878" s="7"/>
      <c r="L1878" s="7"/>
      <c r="M1878" s="7"/>
      <c r="N1878" s="7"/>
      <c r="O1878" s="7"/>
      <c r="P1878" s="7"/>
      <c r="Q1878" s="7"/>
      <c r="R1878" s="7"/>
      <c r="S1878" s="7"/>
      <c r="T1878" s="7"/>
      <c r="U1878" s="7"/>
      <c r="V1878" s="7"/>
      <c r="W1878" s="7"/>
    </row>
    <row r="1879" spans="2:23" x14ac:dyDescent="0.2">
      <c r="B1879" s="66">
        <f t="shared" si="29"/>
        <v>78</v>
      </c>
      <c r="C1879" t="str">
        <f>IF(E1860="","","Data9Label="&amp; IF(VLOOKUP(B1860,'INI DATA'!$C$3:$AD$100,23,FALSE)&lt;&gt;"","""" &amp; VLOOKUP(B1860,'INI DATA'!$C$3:$AD$100,23,FALSE)&amp;"""",""))</f>
        <v/>
      </c>
      <c r="D1879" s="65"/>
      <c r="E1879" s="64"/>
      <c r="F1879" s="7"/>
      <c r="G1879" s="7"/>
      <c r="H1879" s="7"/>
      <c r="I1879" s="6"/>
      <c r="J1879" s="7"/>
      <c r="K1879" s="7"/>
      <c r="L1879" s="7"/>
      <c r="M1879" s="7"/>
      <c r="N1879" s="7"/>
      <c r="O1879" s="7"/>
      <c r="P1879" s="7"/>
      <c r="Q1879" s="7"/>
      <c r="R1879" s="7"/>
      <c r="S1879" s="7"/>
      <c r="T1879" s="7"/>
      <c r="U1879" s="7"/>
      <c r="V1879" s="7"/>
      <c r="W1879" s="7"/>
    </row>
    <row r="1880" spans="2:23" x14ac:dyDescent="0.2">
      <c r="B1880" s="66">
        <f t="shared" si="29"/>
        <v>78</v>
      </c>
      <c r="C1880" t="str">
        <f>IF(E1860="","","Data10=" &amp; IF(VLOOKUP(B1862,'INI DATA'!$C$3:$AD$100,24,FALSE)="","",VLOOKUP(B1862,'INI DATA'!$C$3:$AD$100,24,FALSE)))</f>
        <v/>
      </c>
      <c r="D1880" s="65"/>
      <c r="E1880" s="64"/>
      <c r="F1880" s="7"/>
      <c r="G1880" s="7"/>
      <c r="H1880" s="7"/>
      <c r="I1880" s="6"/>
      <c r="J1880" s="7"/>
      <c r="K1880" s="7"/>
      <c r="L1880" s="7"/>
      <c r="M1880" s="7"/>
      <c r="N1880" s="7"/>
      <c r="O1880" s="7"/>
      <c r="P1880" s="7"/>
      <c r="Q1880" s="7"/>
      <c r="R1880" s="7"/>
      <c r="S1880" s="7"/>
      <c r="T1880" s="7"/>
      <c r="U1880" s="7"/>
      <c r="V1880" s="7"/>
      <c r="W1880" s="7"/>
    </row>
    <row r="1881" spans="2:23" x14ac:dyDescent="0.2">
      <c r="B1881" s="66">
        <f t="shared" si="29"/>
        <v>78</v>
      </c>
      <c r="C1881" t="str">
        <f>IF(E1860="","","Data10Label="&amp; IF(VLOOKUP(B1860,'INI DATA'!$C$3:$AD$100,25,FALSE)&lt;&gt;"","""" &amp; VLOOKUP(B1860,'INI DATA'!$C$3:$AD$100,25,FALSE)&amp;"""",""))</f>
        <v/>
      </c>
      <c r="D1881" s="65"/>
      <c r="E1881" s="64"/>
      <c r="F1881" s="7"/>
      <c r="G1881" s="7"/>
      <c r="H1881" s="7"/>
      <c r="I1881" s="6"/>
      <c r="J1881" s="7"/>
      <c r="K1881" s="7"/>
      <c r="L1881" s="7"/>
      <c r="M1881" s="7"/>
      <c r="N1881" s="7"/>
      <c r="O1881" s="7"/>
      <c r="P1881" s="7"/>
      <c r="Q1881" s="7"/>
      <c r="R1881" s="7"/>
      <c r="S1881" s="7"/>
      <c r="T1881" s="7"/>
      <c r="U1881" s="7"/>
      <c r="V1881" s="7"/>
      <c r="W1881" s="7"/>
    </row>
    <row r="1882" spans="2:23" x14ac:dyDescent="0.2">
      <c r="B1882" s="66">
        <f t="shared" si="29"/>
        <v>78</v>
      </c>
      <c r="C1882" t="str">
        <f>IF(E1860="","","Timer=" &amp; IF(VLOOKUP(B1860,'INI DATA'!$C$3:$AF$100,4,FALSE)="","",VLOOKUP(B1860,'INI DATA'!$C$3:$AF$100,4,FALSE)))</f>
        <v/>
      </c>
      <c r="D1882" s="65"/>
      <c r="E1882" s="64"/>
      <c r="F1882" s="7"/>
      <c r="G1882" s="7"/>
      <c r="H1882" s="7"/>
      <c r="I1882" s="6"/>
      <c r="J1882" s="7"/>
      <c r="K1882" s="7"/>
      <c r="L1882" s="7"/>
      <c r="M1882" s="7"/>
      <c r="N1882" s="7"/>
      <c r="O1882" s="7"/>
      <c r="P1882" s="7"/>
      <c r="Q1882" s="7"/>
      <c r="R1882" s="7"/>
      <c r="S1882" s="7"/>
      <c r="T1882" s="7"/>
      <c r="U1882" s="7"/>
      <c r="V1882" s="7"/>
      <c r="W1882" s="7"/>
    </row>
    <row r="1883" spans="2:23" x14ac:dyDescent="0.2">
      <c r="B1883" s="66">
        <f t="shared" si="29"/>
        <v>78</v>
      </c>
      <c r="C1883" t="str">
        <f>IF(E1860="","","PurgeDays=" &amp; IF(VLOOKUP(B1860,'INI DATA'!$C$3:$AD$100,7,FALSE)&lt;&gt;"",VLOOKUP(B1860,'INI DATA'!$C$3:$AD$100,26,FALSE),""))</f>
        <v/>
      </c>
      <c r="D1883" s="65"/>
      <c r="E1883" s="64"/>
      <c r="F1883" s="7"/>
      <c r="G1883" s="7"/>
      <c r="H1883" s="7"/>
      <c r="I1883" s="6"/>
      <c r="J1883" s="7"/>
      <c r="K1883" s="7"/>
      <c r="L1883" s="7"/>
      <c r="M1883" s="7"/>
      <c r="N1883" s="7"/>
      <c r="O1883" s="7"/>
      <c r="P1883" s="7"/>
      <c r="Q1883" s="7"/>
      <c r="R1883" s="7"/>
      <c r="S1883" s="7"/>
      <c r="T1883" s="7"/>
      <c r="U1883" s="7"/>
      <c r="V1883" s="7"/>
      <c r="W1883" s="7"/>
    </row>
    <row r="1884" spans="2:23" x14ac:dyDescent="0.2">
      <c r="B1884" s="66">
        <f t="shared" si="29"/>
        <v>79</v>
      </c>
      <c r="C1884" t="str">
        <f>IF(E1884="","","[DBTable" &amp; VLOOKUP(B1884,'INI DATA'!$C$3:$AF$99,1,FALSE) &amp; "]")</f>
        <v/>
      </c>
      <c r="D1884" s="65"/>
      <c r="E1884" s="64" t="str">
        <f>IF(VLOOKUP(B1884,'INI DATA'!$C$3:$AD$100,5,FALSE)="","","used")</f>
        <v/>
      </c>
      <c r="F1884" s="7"/>
      <c r="G1884" s="7"/>
      <c r="H1884" s="7"/>
      <c r="I1884" s="6"/>
      <c r="J1884" s="7"/>
      <c r="K1884" s="7"/>
      <c r="L1884" s="7"/>
      <c r="M1884" s="7"/>
      <c r="N1884" s="7"/>
      <c r="O1884" s="7"/>
      <c r="P1884" s="7"/>
      <c r="Q1884" s="7"/>
      <c r="R1884" s="7"/>
      <c r="S1884" s="7"/>
      <c r="T1884" s="7"/>
      <c r="U1884" s="7"/>
      <c r="V1884" s="7"/>
      <c r="W1884" s="7"/>
    </row>
    <row r="1885" spans="2:23" x14ac:dyDescent="0.2">
      <c r="B1885" s="66">
        <f t="shared" si="29"/>
        <v>79</v>
      </c>
      <c r="C1885" t="str">
        <f>IF(E1884="","","Name=" &amp; IF(VLOOKUP(B1884,'INI DATA'!$C$3:$AD$100,5,FALSE)="","",VLOOKUP(B1884,'INI DATA'!$C$3:$AD$100,2,FALSE)&amp;"-"&amp;VLOOKUP(B1884,'INI DATA'!$C$3:$AD$100,5,FALSE)))</f>
        <v/>
      </c>
      <c r="D1885" s="65"/>
      <c r="E1885" s="64"/>
      <c r="F1885" s="7"/>
      <c r="G1885" s="7"/>
      <c r="H1885" s="7"/>
      <c r="I1885" s="6"/>
      <c r="J1885" s="7"/>
      <c r="K1885" s="7"/>
      <c r="L1885" s="7"/>
      <c r="M1885" s="7"/>
      <c r="N1885" s="7"/>
      <c r="O1885" s="7"/>
      <c r="P1885" s="7"/>
      <c r="Q1885" s="7"/>
      <c r="R1885" s="7"/>
      <c r="S1885" s="7"/>
      <c r="T1885" s="7"/>
      <c r="U1885" s="7"/>
      <c r="V1885" s="7"/>
      <c r="W1885" s="7"/>
    </row>
    <row r="1886" spans="2:23" x14ac:dyDescent="0.2">
      <c r="B1886" s="66">
        <f t="shared" si="29"/>
        <v>79</v>
      </c>
      <c r="C1886" t="str">
        <f>IF(E1884="","","Data1=" &amp; IF(VLOOKUP(B1884,'INI DATA'!$C$3:$AD$100,6,FALSE)="",0,VLOOKUP(B1884,'INI DATA'!$C$3:$AD$100,6,FALSE)))</f>
        <v/>
      </c>
      <c r="D1886" s="65"/>
      <c r="E1886" s="64"/>
      <c r="F1886" s="7"/>
      <c r="G1886" s="7"/>
      <c r="H1886" s="7"/>
      <c r="I1886" s="6"/>
      <c r="J1886" s="7"/>
      <c r="K1886" s="7"/>
      <c r="L1886" s="7"/>
      <c r="M1886" s="7"/>
      <c r="N1886" s="7"/>
      <c r="O1886" s="7"/>
      <c r="P1886" s="7"/>
      <c r="Q1886" s="7"/>
      <c r="R1886" s="7"/>
      <c r="S1886" s="7"/>
      <c r="T1886" s="7"/>
      <c r="U1886" s="7"/>
      <c r="V1886" s="7"/>
      <c r="W1886" s="7"/>
    </row>
    <row r="1887" spans="2:23" x14ac:dyDescent="0.2">
      <c r="B1887" s="66">
        <f t="shared" si="29"/>
        <v>79</v>
      </c>
      <c r="C1887" t="str">
        <f>IF(E1884="","","Data1Label="&amp; IF(VLOOKUP(B1884,'INI DATA'!$C$3:$AD$100,7,FALSE)&lt;&gt;"","""" &amp; VLOOKUP(B1884,'INI DATA'!$C$3:$AD$100,7,FALSE)&amp;"""",""))</f>
        <v/>
      </c>
      <c r="D1887" s="65"/>
      <c r="E1887" s="64"/>
      <c r="F1887" s="7"/>
      <c r="G1887" s="7"/>
      <c r="H1887" s="7"/>
      <c r="I1887" s="6"/>
      <c r="J1887" s="7"/>
      <c r="K1887" s="7"/>
      <c r="L1887" s="7"/>
      <c r="M1887" s="7"/>
      <c r="N1887" s="7"/>
      <c r="O1887" s="7"/>
      <c r="P1887" s="7"/>
      <c r="Q1887" s="7"/>
      <c r="R1887" s="7"/>
      <c r="S1887" s="7"/>
      <c r="T1887" s="7"/>
      <c r="U1887" s="7"/>
      <c r="V1887" s="7"/>
      <c r="W1887" s="7"/>
    </row>
    <row r="1888" spans="2:23" x14ac:dyDescent="0.2">
      <c r="B1888" s="66">
        <f t="shared" si="29"/>
        <v>79</v>
      </c>
      <c r="C1888" t="str">
        <f>IF(E1884="","","Data2=" &amp; IF(VLOOKUP(B1884,'INI DATA'!$C$3:$AD$100,8,FALSE)="","",VLOOKUP(B1884,'INI DATA'!$C$3:$AD$100,8,FALSE)))</f>
        <v/>
      </c>
      <c r="D1888" s="65"/>
      <c r="E1888" s="64"/>
      <c r="F1888" s="7"/>
      <c r="G1888" s="7"/>
      <c r="H1888" s="7"/>
      <c r="I1888" s="6"/>
      <c r="J1888" s="7"/>
      <c r="K1888" s="7"/>
      <c r="L1888" s="7"/>
      <c r="M1888" s="7"/>
      <c r="N1888" s="7"/>
      <c r="O1888" s="7"/>
      <c r="P1888" s="7"/>
      <c r="Q1888" s="7"/>
      <c r="R1888" s="7"/>
      <c r="S1888" s="7"/>
      <c r="T1888" s="7"/>
      <c r="U1888" s="7"/>
      <c r="V1888" s="7"/>
      <c r="W1888" s="7"/>
    </row>
    <row r="1889" spans="2:23" x14ac:dyDescent="0.2">
      <c r="B1889" s="66">
        <f t="shared" si="29"/>
        <v>79</v>
      </c>
      <c r="C1889" t="str">
        <f>IF(E1884="","","Data2Label="&amp; IF(VLOOKUP(B1884,'INI DATA'!$C$3:$AD$100,9,FALSE)&lt;&gt;"","""" &amp; VLOOKUP(B1884,'INI DATA'!$C$3:$AD$100,9,FALSE)&amp;"""",""))</f>
        <v/>
      </c>
      <c r="D1889" s="65"/>
      <c r="E1889" s="64"/>
      <c r="F1889" s="7"/>
      <c r="G1889" s="7"/>
      <c r="H1889" s="7"/>
      <c r="I1889" s="6"/>
      <c r="J1889" s="7"/>
      <c r="K1889" s="7"/>
      <c r="L1889" s="7"/>
      <c r="M1889" s="7"/>
      <c r="N1889" s="7"/>
      <c r="O1889" s="7"/>
      <c r="P1889" s="7"/>
      <c r="Q1889" s="7"/>
      <c r="R1889" s="7"/>
      <c r="S1889" s="7"/>
      <c r="T1889" s="7"/>
      <c r="U1889" s="7"/>
      <c r="V1889" s="7"/>
      <c r="W1889" s="7"/>
    </row>
    <row r="1890" spans="2:23" x14ac:dyDescent="0.2">
      <c r="B1890" s="66">
        <f t="shared" si="29"/>
        <v>79</v>
      </c>
      <c r="C1890" t="str">
        <f>IF(E1884="","","Data3=" &amp; IF(VLOOKUP(B1884,'INI DATA'!$C$3:$AD$100,10,FALSE)="","",VLOOKUP(B1884,'INI DATA'!$C$3:$AD$100,10,FALSE)))</f>
        <v/>
      </c>
      <c r="D1890" s="65"/>
      <c r="E1890" s="64"/>
      <c r="F1890" s="7"/>
      <c r="G1890" s="7"/>
      <c r="H1890" s="7"/>
      <c r="I1890" s="6"/>
      <c r="J1890" s="7"/>
      <c r="K1890" s="7"/>
      <c r="L1890" s="7"/>
      <c r="M1890" s="7"/>
      <c r="N1890" s="7"/>
      <c r="O1890" s="7"/>
      <c r="P1890" s="7"/>
      <c r="Q1890" s="7"/>
      <c r="R1890" s="7"/>
      <c r="S1890" s="7"/>
      <c r="T1890" s="7"/>
      <c r="U1890" s="7"/>
      <c r="V1890" s="7"/>
      <c r="W1890" s="7"/>
    </row>
    <row r="1891" spans="2:23" x14ac:dyDescent="0.2">
      <c r="B1891" s="66">
        <f t="shared" si="29"/>
        <v>79</v>
      </c>
      <c r="C1891" t="str">
        <f>IF(E1884="","","Data3Label="&amp; IF(VLOOKUP(B1884,'INI DATA'!$C$3:$AD$100,11,FALSE)&lt;&gt;"","""" &amp; VLOOKUP(B1884,'INI DATA'!$C$3:$AD$100,11,FALSE)&amp;"""",""))</f>
        <v/>
      </c>
      <c r="D1891" s="65"/>
      <c r="E1891" s="64"/>
      <c r="F1891" s="7"/>
      <c r="G1891" s="7"/>
      <c r="H1891" s="7"/>
      <c r="I1891" s="6"/>
      <c r="J1891" s="7"/>
      <c r="K1891" s="7"/>
      <c r="L1891" s="7"/>
      <c r="M1891" s="7"/>
      <c r="N1891" s="7"/>
      <c r="O1891" s="7"/>
      <c r="P1891" s="7"/>
      <c r="Q1891" s="7"/>
      <c r="R1891" s="7"/>
      <c r="S1891" s="7"/>
      <c r="T1891" s="7"/>
      <c r="U1891" s="7"/>
      <c r="V1891" s="7"/>
      <c r="W1891" s="7"/>
    </row>
    <row r="1892" spans="2:23" x14ac:dyDescent="0.2">
      <c r="B1892" s="66">
        <f t="shared" si="29"/>
        <v>79</v>
      </c>
      <c r="C1892" t="str">
        <f>IF(E1884="","","Data4=" &amp; IF(VLOOKUP(B1884,'INI DATA'!$C$3:$AD$100,12,FALSE)="","",VLOOKUP(B1884,'INI DATA'!$C$3:$AD$100,12,FALSE)))</f>
        <v/>
      </c>
      <c r="D1892" s="65"/>
      <c r="E1892" s="64"/>
      <c r="F1892" s="7"/>
      <c r="G1892" s="7"/>
      <c r="H1892" s="7"/>
      <c r="I1892" s="6"/>
      <c r="J1892" s="7"/>
      <c r="K1892" s="7"/>
      <c r="L1892" s="7"/>
      <c r="M1892" s="7"/>
      <c r="N1892" s="7"/>
      <c r="O1892" s="7"/>
      <c r="P1892" s="7"/>
      <c r="Q1892" s="7"/>
      <c r="R1892" s="7"/>
      <c r="S1892" s="7"/>
      <c r="T1892" s="7"/>
      <c r="U1892" s="7"/>
      <c r="V1892" s="7"/>
      <c r="W1892" s="7"/>
    </row>
    <row r="1893" spans="2:23" x14ac:dyDescent="0.2">
      <c r="B1893" s="66">
        <f t="shared" si="29"/>
        <v>79</v>
      </c>
      <c r="C1893" t="str">
        <f>IF(E1884="","","Data4Label="&amp; IF(VLOOKUP(B1884,'INI DATA'!$C$3:$AD$100,13,FALSE)&lt;&gt;"","""" &amp; VLOOKUP(B1884,'INI DATA'!$C$3:$AD$100,13,FALSE)&amp;"""",""))</f>
        <v/>
      </c>
      <c r="D1893" s="65"/>
      <c r="E1893" s="64"/>
      <c r="F1893" s="7"/>
      <c r="G1893" s="7"/>
      <c r="H1893" s="7"/>
      <c r="I1893" s="6"/>
      <c r="J1893" s="7"/>
      <c r="K1893" s="7"/>
      <c r="L1893" s="7"/>
      <c r="M1893" s="7"/>
      <c r="N1893" s="7"/>
      <c r="O1893" s="7"/>
      <c r="P1893" s="7"/>
      <c r="Q1893" s="7"/>
      <c r="R1893" s="7"/>
      <c r="S1893" s="7"/>
      <c r="T1893" s="7"/>
      <c r="U1893" s="7"/>
      <c r="V1893" s="7"/>
      <c r="W1893" s="7"/>
    </row>
    <row r="1894" spans="2:23" x14ac:dyDescent="0.2">
      <c r="B1894" s="66">
        <f t="shared" si="29"/>
        <v>79</v>
      </c>
      <c r="C1894" t="str">
        <f>IF(E1884="","","Data5=" &amp; IF(VLOOKUP(B1884,'INI DATA'!$C$3:$AD$100,14,FALSE)="","",VLOOKUP(B1884,'INI DATA'!$C$3:$AD$100,14,FALSE)))</f>
        <v/>
      </c>
      <c r="D1894" s="65"/>
      <c r="E1894" s="64"/>
      <c r="F1894" s="7"/>
      <c r="G1894" s="7"/>
      <c r="H1894" s="7"/>
      <c r="I1894" s="6"/>
      <c r="J1894" s="7"/>
      <c r="K1894" s="7"/>
      <c r="L1894" s="7"/>
      <c r="M1894" s="7"/>
      <c r="N1894" s="7"/>
      <c r="O1894" s="7"/>
      <c r="P1894" s="7"/>
      <c r="Q1894" s="7"/>
      <c r="R1894" s="7"/>
      <c r="S1894" s="7"/>
      <c r="T1894" s="7"/>
      <c r="U1894" s="7"/>
      <c r="V1894" s="7"/>
      <c r="W1894" s="7"/>
    </row>
    <row r="1895" spans="2:23" x14ac:dyDescent="0.2">
      <c r="B1895" s="66">
        <f t="shared" si="29"/>
        <v>79</v>
      </c>
      <c r="C1895" t="str">
        <f>IF(E1884="","","Data5Label="&amp; IF(VLOOKUP(B1884,'INI DATA'!$C$3:$AD$100,15,FALSE)&lt;&gt;"","""" &amp; VLOOKUP(B1884,'INI DATA'!$C$3:$AD$100,15,FALSE)&amp;"""",""))</f>
        <v/>
      </c>
      <c r="D1895" s="65"/>
      <c r="E1895" s="64"/>
      <c r="F1895" s="7"/>
      <c r="G1895" s="7"/>
      <c r="H1895" s="7"/>
      <c r="I1895" s="6"/>
      <c r="J1895" s="7"/>
      <c r="K1895" s="7"/>
      <c r="L1895" s="7"/>
      <c r="M1895" s="7"/>
      <c r="N1895" s="7"/>
      <c r="O1895" s="7"/>
      <c r="P1895" s="7"/>
      <c r="Q1895" s="7"/>
      <c r="R1895" s="7"/>
      <c r="S1895" s="7"/>
      <c r="T1895" s="7"/>
      <c r="U1895" s="7"/>
      <c r="V1895" s="7"/>
      <c r="W1895" s="7"/>
    </row>
    <row r="1896" spans="2:23" x14ac:dyDescent="0.2">
      <c r="B1896" s="66">
        <f t="shared" si="29"/>
        <v>79</v>
      </c>
      <c r="C1896" t="str">
        <f>IF(E1884="","","Data6=" &amp; IF(VLOOKUP(B1884,'INI DATA'!$C$3:$AD$100,16,FALSE)="","",VLOOKUP(B1884,'INI DATA'!$C$3:$AD$100,16,FALSE)))</f>
        <v/>
      </c>
      <c r="D1896" s="65"/>
      <c r="E1896" s="64"/>
      <c r="F1896" s="7"/>
      <c r="G1896" s="7"/>
      <c r="H1896" s="7"/>
      <c r="I1896" s="6"/>
      <c r="J1896" s="7"/>
      <c r="K1896" s="7"/>
      <c r="L1896" s="7"/>
      <c r="M1896" s="7"/>
      <c r="N1896" s="7"/>
      <c r="O1896" s="7"/>
      <c r="P1896" s="7"/>
      <c r="Q1896" s="7"/>
      <c r="R1896" s="7"/>
      <c r="S1896" s="7"/>
      <c r="T1896" s="7"/>
      <c r="U1896" s="7"/>
      <c r="V1896" s="7"/>
      <c r="W1896" s="7"/>
    </row>
    <row r="1897" spans="2:23" x14ac:dyDescent="0.2">
      <c r="B1897" s="66">
        <f t="shared" si="29"/>
        <v>79</v>
      </c>
      <c r="C1897" t="str">
        <f>IF(E1884="","","Data6Label="&amp; IF(VLOOKUP(B1884,'INI DATA'!$C$3:$AD$100,17,FALSE)&lt;&gt;"","""" &amp; VLOOKUP(B1884,'INI DATA'!$C$3:$AD$100,17,FALSE)&amp;"""",""))</f>
        <v/>
      </c>
      <c r="D1897" s="65"/>
      <c r="E1897" s="64"/>
      <c r="F1897" s="7"/>
      <c r="G1897" s="7"/>
      <c r="H1897" s="7"/>
      <c r="I1897" s="6"/>
      <c r="J1897" s="7"/>
      <c r="K1897" s="7"/>
      <c r="L1897" s="7"/>
      <c r="M1897" s="7"/>
      <c r="N1897" s="7"/>
      <c r="O1897" s="7"/>
      <c r="P1897" s="7"/>
      <c r="Q1897" s="7"/>
      <c r="R1897" s="7"/>
      <c r="S1897" s="7"/>
      <c r="T1897" s="7"/>
      <c r="U1897" s="7"/>
      <c r="V1897" s="7"/>
      <c r="W1897" s="7"/>
    </row>
    <row r="1898" spans="2:23" x14ac:dyDescent="0.2">
      <c r="B1898" s="66">
        <f t="shared" si="29"/>
        <v>79</v>
      </c>
      <c r="C1898" t="str">
        <f>IF(E1884="","","Data7=" &amp; IF(VLOOKUP(B1886,'INI DATA'!$C$3:$AD$100,18,FALSE)="","",VLOOKUP(B1886,'INI DATA'!$C$3:$AD$100,18,FALSE)))</f>
        <v/>
      </c>
      <c r="D1898" s="65"/>
      <c r="E1898" s="64"/>
      <c r="F1898" s="7"/>
      <c r="G1898" s="7"/>
      <c r="H1898" s="7"/>
      <c r="I1898" s="6"/>
      <c r="J1898" s="7"/>
      <c r="K1898" s="7"/>
      <c r="L1898" s="7"/>
      <c r="M1898" s="7"/>
      <c r="N1898" s="7"/>
      <c r="O1898" s="7"/>
      <c r="P1898" s="7"/>
      <c r="Q1898" s="7"/>
      <c r="R1898" s="7"/>
      <c r="S1898" s="7"/>
      <c r="T1898" s="7"/>
      <c r="U1898" s="7"/>
      <c r="V1898" s="7"/>
      <c r="W1898" s="7"/>
    </row>
    <row r="1899" spans="2:23" x14ac:dyDescent="0.2">
      <c r="B1899" s="66">
        <f t="shared" si="29"/>
        <v>79</v>
      </c>
      <c r="C1899" t="str">
        <f>IF(E1884="","","Data7Label="&amp; IF(VLOOKUP(B1884,'INI DATA'!$C$3:$AD$100,19,FALSE)&lt;&gt;"","""" &amp; VLOOKUP(B1884,'INI DATA'!$C$3:$AD$100,19,FALSE)&amp;"""",""))</f>
        <v/>
      </c>
      <c r="D1899" s="65"/>
      <c r="E1899" s="64"/>
      <c r="F1899" s="7"/>
      <c r="G1899" s="7"/>
      <c r="H1899" s="7"/>
      <c r="I1899" s="6"/>
      <c r="J1899" s="7"/>
      <c r="K1899" s="7"/>
      <c r="L1899" s="7"/>
      <c r="M1899" s="7"/>
      <c r="N1899" s="7"/>
      <c r="O1899" s="7"/>
      <c r="P1899" s="7"/>
      <c r="Q1899" s="7"/>
      <c r="R1899" s="7"/>
      <c r="S1899" s="7"/>
      <c r="T1899" s="7"/>
      <c r="U1899" s="7"/>
      <c r="V1899" s="7"/>
      <c r="W1899" s="7"/>
    </row>
    <row r="1900" spans="2:23" x14ac:dyDescent="0.2">
      <c r="B1900" s="66">
        <f t="shared" si="29"/>
        <v>79</v>
      </c>
      <c r="C1900" t="str">
        <f>IF(E1884="","","Data8=" &amp; IF(VLOOKUP(B1886,'INI DATA'!$C$3:$AD$100,20,FALSE)="","",VLOOKUP(B1886,'INI DATA'!$C$3:$AD$100,20,FALSE)))</f>
        <v/>
      </c>
      <c r="D1900" s="65"/>
      <c r="E1900" s="64"/>
      <c r="F1900" s="7"/>
      <c r="G1900" s="7"/>
      <c r="H1900" s="7"/>
      <c r="I1900" s="6"/>
      <c r="J1900" s="7"/>
      <c r="K1900" s="7"/>
      <c r="L1900" s="7"/>
      <c r="M1900" s="7"/>
      <c r="N1900" s="7"/>
      <c r="O1900" s="7"/>
      <c r="P1900" s="7"/>
      <c r="Q1900" s="7"/>
      <c r="R1900" s="7"/>
      <c r="S1900" s="7"/>
      <c r="T1900" s="7"/>
      <c r="U1900" s="7"/>
      <c r="V1900" s="7"/>
      <c r="W1900" s="7"/>
    </row>
    <row r="1901" spans="2:23" x14ac:dyDescent="0.2">
      <c r="B1901" s="66">
        <f t="shared" si="29"/>
        <v>79</v>
      </c>
      <c r="C1901" t="str">
        <f>IF(E1884="","","Data8Label="&amp; IF(VLOOKUP(B1884,'INI DATA'!$C$3:$AD$100,21,FALSE)&lt;&gt;"","""" &amp; VLOOKUP(B1884,'INI DATA'!$C$3:$AD$100,21,FALSE)&amp;"""",""))</f>
        <v/>
      </c>
      <c r="D1901" s="65"/>
      <c r="E1901" s="64"/>
      <c r="F1901" s="7"/>
      <c r="G1901" s="7"/>
      <c r="H1901" s="7"/>
      <c r="I1901" s="6"/>
      <c r="J1901" s="7"/>
      <c r="K1901" s="7"/>
      <c r="L1901" s="7"/>
      <c r="M1901" s="7"/>
      <c r="N1901" s="7"/>
      <c r="O1901" s="7"/>
      <c r="P1901" s="7"/>
      <c r="Q1901" s="7"/>
      <c r="R1901" s="7"/>
      <c r="S1901" s="7"/>
      <c r="T1901" s="7"/>
      <c r="U1901" s="7"/>
      <c r="V1901" s="7"/>
      <c r="W1901" s="7"/>
    </row>
    <row r="1902" spans="2:23" x14ac:dyDescent="0.2">
      <c r="B1902" s="66">
        <f t="shared" si="29"/>
        <v>79</v>
      </c>
      <c r="C1902" t="str">
        <f>IF(E1884="","","Data9=" &amp; IF(VLOOKUP(B1886,'INI DATA'!$C$3:$AD$100,22,FALSE)="","",VLOOKUP(B1886,'INI DATA'!$C$3:$AD$100,22,FALSE)))</f>
        <v/>
      </c>
      <c r="D1902" s="65"/>
      <c r="E1902" s="64"/>
      <c r="F1902" s="7"/>
      <c r="G1902" s="7"/>
      <c r="H1902" s="7"/>
      <c r="I1902" s="6"/>
      <c r="J1902" s="7"/>
      <c r="K1902" s="7"/>
      <c r="L1902" s="7"/>
      <c r="M1902" s="7"/>
      <c r="N1902" s="7"/>
      <c r="O1902" s="7"/>
      <c r="P1902" s="7"/>
      <c r="Q1902" s="7"/>
      <c r="R1902" s="7"/>
      <c r="S1902" s="7"/>
      <c r="T1902" s="7"/>
      <c r="U1902" s="7"/>
      <c r="V1902" s="7"/>
      <c r="W1902" s="7"/>
    </row>
    <row r="1903" spans="2:23" x14ac:dyDescent="0.2">
      <c r="B1903" s="66">
        <f t="shared" si="29"/>
        <v>79</v>
      </c>
      <c r="C1903" t="str">
        <f>IF(E1884="","","Data9Label="&amp; IF(VLOOKUP(B1884,'INI DATA'!$C$3:$AD$100,23,FALSE)&lt;&gt;"","""" &amp; VLOOKUP(B1884,'INI DATA'!$C$3:$AD$100,23,FALSE)&amp;"""",""))</f>
        <v/>
      </c>
      <c r="D1903" s="65"/>
      <c r="E1903" s="64"/>
      <c r="F1903" s="7"/>
      <c r="G1903" s="7"/>
      <c r="H1903" s="7"/>
      <c r="I1903" s="6"/>
      <c r="J1903" s="7"/>
      <c r="K1903" s="7"/>
      <c r="L1903" s="7"/>
      <c r="M1903" s="7"/>
      <c r="N1903" s="7"/>
      <c r="O1903" s="7"/>
      <c r="P1903" s="7"/>
      <c r="Q1903" s="7"/>
      <c r="R1903" s="7"/>
      <c r="S1903" s="7"/>
      <c r="T1903" s="7"/>
      <c r="U1903" s="7"/>
      <c r="V1903" s="7"/>
      <c r="W1903" s="7"/>
    </row>
    <row r="1904" spans="2:23" x14ac:dyDescent="0.2">
      <c r="B1904" s="66">
        <f t="shared" si="29"/>
        <v>79</v>
      </c>
      <c r="C1904" t="str">
        <f>IF(E1884="","","Data10=" &amp; IF(VLOOKUP(B1886,'INI DATA'!$C$3:$AD$100,24,FALSE)="","",VLOOKUP(B1886,'INI DATA'!$C$3:$AD$100,24,FALSE)))</f>
        <v/>
      </c>
      <c r="D1904" s="65"/>
      <c r="E1904" s="64"/>
      <c r="F1904" s="7"/>
      <c r="G1904" s="7"/>
      <c r="H1904" s="7"/>
      <c r="I1904" s="6"/>
      <c r="J1904" s="7"/>
      <c r="K1904" s="7"/>
      <c r="L1904" s="7"/>
      <c r="M1904" s="7"/>
      <c r="N1904" s="7"/>
      <c r="O1904" s="7"/>
      <c r="P1904" s="7"/>
      <c r="Q1904" s="7"/>
      <c r="R1904" s="7"/>
      <c r="S1904" s="7"/>
      <c r="T1904" s="7"/>
      <c r="U1904" s="7"/>
      <c r="V1904" s="7"/>
      <c r="W1904" s="7"/>
    </row>
    <row r="1905" spans="2:23" x14ac:dyDescent="0.2">
      <c r="B1905" s="66">
        <f t="shared" si="29"/>
        <v>79</v>
      </c>
      <c r="C1905" t="str">
        <f>IF(E1884="","","Data10Label="&amp; IF(VLOOKUP(B1884,'INI DATA'!$C$3:$AD$100,25,FALSE)&lt;&gt;"","""" &amp; VLOOKUP(B1884,'INI DATA'!$C$3:$AD$100,25,FALSE)&amp;"""",""))</f>
        <v/>
      </c>
      <c r="D1905" s="65"/>
      <c r="E1905" s="64"/>
      <c r="F1905" s="7"/>
      <c r="G1905" s="7"/>
      <c r="H1905" s="7"/>
      <c r="I1905" s="6"/>
      <c r="J1905" s="7"/>
      <c r="K1905" s="7"/>
      <c r="L1905" s="7"/>
      <c r="M1905" s="7"/>
      <c r="N1905" s="7"/>
      <c r="O1905" s="7"/>
      <c r="P1905" s="7"/>
      <c r="Q1905" s="7"/>
      <c r="R1905" s="7"/>
      <c r="S1905" s="7"/>
      <c r="T1905" s="7"/>
      <c r="U1905" s="7"/>
      <c r="V1905" s="7"/>
      <c r="W1905" s="7"/>
    </row>
    <row r="1906" spans="2:23" x14ac:dyDescent="0.2">
      <c r="B1906" s="66">
        <f t="shared" si="29"/>
        <v>79</v>
      </c>
      <c r="C1906" t="str">
        <f>IF(E1884="","","Timer=" &amp; IF(VLOOKUP(B1884,'INI DATA'!$C$3:$AF$100,4,FALSE)="","",VLOOKUP(B1884,'INI DATA'!$C$3:$AF$100,4,FALSE)))</f>
        <v/>
      </c>
      <c r="D1906" s="65"/>
      <c r="E1906" s="64"/>
      <c r="F1906" s="7"/>
      <c r="G1906" s="7"/>
      <c r="H1906" s="7"/>
      <c r="I1906" s="6"/>
      <c r="J1906" s="7"/>
      <c r="K1906" s="7"/>
      <c r="L1906" s="7"/>
      <c r="M1906" s="7"/>
      <c r="N1906" s="7"/>
      <c r="O1906" s="7"/>
      <c r="P1906" s="7"/>
      <c r="Q1906" s="7"/>
      <c r="R1906" s="7"/>
      <c r="S1906" s="7"/>
      <c r="T1906" s="7"/>
      <c r="U1906" s="7"/>
      <c r="V1906" s="7"/>
      <c r="W1906" s="7"/>
    </row>
    <row r="1907" spans="2:23" x14ac:dyDescent="0.2">
      <c r="B1907" s="66">
        <f t="shared" ref="B1907:B1931" si="30">IF((ROW()/24)&lt;&gt;ROUND(ROW()/24,0),ROUND(ROW()/24,0),ROW()/24)</f>
        <v>79</v>
      </c>
      <c r="C1907" t="str">
        <f>IF(E1884="","","PurgeDays=" &amp; IF(VLOOKUP(B1884,'INI DATA'!$C$3:$AD$100,7,FALSE)&lt;&gt;"",VLOOKUP(B1884,'INI DATA'!$C$3:$AD$100,26,FALSE),""))</f>
        <v/>
      </c>
      <c r="D1907" s="65"/>
      <c r="E1907" s="64"/>
      <c r="F1907" s="7"/>
      <c r="G1907" s="7"/>
      <c r="H1907" s="7"/>
      <c r="I1907" s="6"/>
      <c r="J1907" s="7"/>
      <c r="K1907" s="7"/>
      <c r="L1907" s="7"/>
      <c r="M1907" s="7"/>
      <c r="N1907" s="7"/>
      <c r="O1907" s="7"/>
      <c r="P1907" s="7"/>
      <c r="Q1907" s="7"/>
      <c r="R1907" s="7"/>
      <c r="S1907" s="7"/>
      <c r="T1907" s="7"/>
      <c r="U1907" s="7"/>
      <c r="V1907" s="7"/>
      <c r="W1907" s="7"/>
    </row>
    <row r="1908" spans="2:23" x14ac:dyDescent="0.2">
      <c r="B1908" s="66">
        <f t="shared" si="30"/>
        <v>80</v>
      </c>
      <c r="C1908" t="str">
        <f>IF(E1908="","","[DBTable" &amp; VLOOKUP(B1908,'INI DATA'!$C$3:$AF$99,1,FALSE) &amp; "]")</f>
        <v/>
      </c>
      <c r="D1908" s="65"/>
      <c r="E1908" s="64" t="str">
        <f>IF(VLOOKUP(B1908,'INI DATA'!$C$3:$AD$100,5,FALSE)="","","used")</f>
        <v/>
      </c>
      <c r="F1908" s="7"/>
      <c r="G1908" s="7"/>
      <c r="H1908" s="7"/>
      <c r="I1908" s="6"/>
      <c r="J1908" s="7"/>
      <c r="K1908" s="7"/>
      <c r="L1908" s="7"/>
      <c r="M1908" s="7"/>
      <c r="N1908" s="7"/>
      <c r="O1908" s="7"/>
      <c r="P1908" s="7"/>
      <c r="Q1908" s="7"/>
      <c r="R1908" s="7"/>
      <c r="S1908" s="7"/>
      <c r="T1908" s="7"/>
      <c r="U1908" s="7"/>
      <c r="V1908" s="7"/>
      <c r="W1908" s="7"/>
    </row>
    <row r="1909" spans="2:23" x14ac:dyDescent="0.2">
      <c r="B1909" s="66">
        <f t="shared" si="30"/>
        <v>80</v>
      </c>
      <c r="C1909" t="str">
        <f>IF(E1908="","","Name=" &amp; IF(VLOOKUP(B1908,'INI DATA'!$C$3:$AD$100,5,FALSE)="","",VLOOKUP(B1908,'INI DATA'!$C$3:$AD$100,2,FALSE)&amp;"-"&amp;VLOOKUP(B1908,'INI DATA'!$C$3:$AD$100,5,FALSE)))</f>
        <v/>
      </c>
      <c r="D1909" s="65"/>
      <c r="E1909" s="64"/>
      <c r="F1909" s="7"/>
      <c r="G1909" s="7"/>
      <c r="H1909" s="7"/>
      <c r="I1909" s="6"/>
      <c r="J1909" s="7"/>
      <c r="K1909" s="7"/>
      <c r="L1909" s="7"/>
      <c r="M1909" s="7"/>
      <c r="N1909" s="7"/>
      <c r="O1909" s="7"/>
      <c r="P1909" s="7"/>
      <c r="Q1909" s="7"/>
      <c r="R1909" s="7"/>
      <c r="S1909" s="7"/>
      <c r="T1909" s="7"/>
      <c r="U1909" s="7"/>
      <c r="V1909" s="7"/>
      <c r="W1909" s="7"/>
    </row>
    <row r="1910" spans="2:23" x14ac:dyDescent="0.2">
      <c r="B1910" s="66">
        <f t="shared" si="30"/>
        <v>80</v>
      </c>
      <c r="C1910" t="str">
        <f>IF(E1908="","","Data1=" &amp; IF(VLOOKUP(B1908,'INI DATA'!$C$3:$AD$100,6,FALSE)="",0,VLOOKUP(B1908,'INI DATA'!$C$3:$AD$100,6,FALSE)))</f>
        <v/>
      </c>
      <c r="D1910" s="65"/>
      <c r="E1910" s="64"/>
      <c r="F1910" s="7"/>
      <c r="G1910" s="7"/>
      <c r="H1910" s="7"/>
      <c r="I1910" s="6"/>
      <c r="J1910" s="7"/>
      <c r="K1910" s="7"/>
      <c r="L1910" s="7"/>
      <c r="M1910" s="7"/>
      <c r="N1910" s="7"/>
      <c r="O1910" s="7"/>
      <c r="P1910" s="7"/>
      <c r="Q1910" s="7"/>
      <c r="R1910" s="7"/>
      <c r="S1910" s="7"/>
      <c r="T1910" s="7"/>
      <c r="U1910" s="7"/>
      <c r="V1910" s="7"/>
      <c r="W1910" s="7"/>
    </row>
    <row r="1911" spans="2:23" x14ac:dyDescent="0.2">
      <c r="B1911" s="66">
        <f t="shared" si="30"/>
        <v>80</v>
      </c>
      <c r="C1911" t="str">
        <f>IF(E1908="","","Data1Label="&amp; IF(VLOOKUP(B1908,'INI DATA'!$C$3:$AD$100,7,FALSE)&lt;&gt;"","""" &amp; VLOOKUP(B1908,'INI DATA'!$C$3:$AD$100,7,FALSE)&amp;"""",""))</f>
        <v/>
      </c>
      <c r="D1911" s="65"/>
      <c r="E1911" s="64"/>
      <c r="F1911" s="7"/>
      <c r="G1911" s="7"/>
      <c r="H1911" s="7"/>
      <c r="I1911" s="6"/>
      <c r="J1911" s="7"/>
      <c r="K1911" s="7"/>
      <c r="L1911" s="7"/>
      <c r="M1911" s="7"/>
      <c r="N1911" s="7"/>
      <c r="O1911" s="7"/>
      <c r="P1911" s="7"/>
      <c r="Q1911" s="7"/>
      <c r="R1911" s="7"/>
      <c r="S1911" s="7"/>
      <c r="T1911" s="7"/>
      <c r="U1911" s="7"/>
      <c r="V1911" s="7"/>
      <c r="W1911" s="7"/>
    </row>
    <row r="1912" spans="2:23" x14ac:dyDescent="0.2">
      <c r="B1912" s="66">
        <f t="shared" si="30"/>
        <v>80</v>
      </c>
      <c r="C1912" t="str">
        <f>IF(E1908="","","Data2=" &amp; IF(VLOOKUP(B1908,'INI DATA'!$C$3:$AD$100,8,FALSE)="","",VLOOKUP(B1908,'INI DATA'!$C$3:$AD$100,8,FALSE)))</f>
        <v/>
      </c>
      <c r="D1912" s="65"/>
      <c r="E1912" s="64"/>
      <c r="F1912" s="7"/>
      <c r="G1912" s="7"/>
      <c r="H1912" s="7"/>
      <c r="I1912" s="6"/>
      <c r="J1912" s="7"/>
      <c r="K1912" s="7"/>
      <c r="L1912" s="7"/>
      <c r="M1912" s="7"/>
      <c r="N1912" s="7"/>
      <c r="O1912" s="7"/>
      <c r="P1912" s="7"/>
      <c r="Q1912" s="7"/>
      <c r="R1912" s="7"/>
      <c r="S1912" s="7"/>
      <c r="T1912" s="7"/>
      <c r="U1912" s="7"/>
      <c r="V1912" s="7"/>
      <c r="W1912" s="7"/>
    </row>
    <row r="1913" spans="2:23" x14ac:dyDescent="0.2">
      <c r="B1913" s="66">
        <f t="shared" si="30"/>
        <v>80</v>
      </c>
      <c r="C1913" t="str">
        <f>IF(E1908="","","Data2Label="&amp; IF(VLOOKUP(B1908,'INI DATA'!$C$3:$AD$100,9,FALSE)&lt;&gt;"","""" &amp; VLOOKUP(B1908,'INI DATA'!$C$3:$AD$100,9,FALSE)&amp;"""",""))</f>
        <v/>
      </c>
      <c r="D1913" s="65"/>
      <c r="E1913" s="64"/>
      <c r="F1913" s="7"/>
      <c r="G1913" s="7"/>
      <c r="H1913" s="7"/>
      <c r="I1913" s="6"/>
      <c r="J1913" s="7"/>
      <c r="K1913" s="7"/>
      <c r="L1913" s="7"/>
      <c r="M1913" s="7"/>
      <c r="N1913" s="7"/>
      <c r="O1913" s="7"/>
      <c r="P1913" s="7"/>
      <c r="Q1913" s="7"/>
      <c r="R1913" s="7"/>
      <c r="S1913" s="7"/>
      <c r="T1913" s="7"/>
      <c r="U1913" s="7"/>
      <c r="V1913" s="7"/>
      <c r="W1913" s="7"/>
    </row>
    <row r="1914" spans="2:23" x14ac:dyDescent="0.2">
      <c r="B1914" s="66">
        <f t="shared" si="30"/>
        <v>80</v>
      </c>
      <c r="C1914" t="str">
        <f>IF(E1908="","","Data3=" &amp; IF(VLOOKUP(B1908,'INI DATA'!$C$3:$AD$100,10,FALSE)="","",VLOOKUP(B1908,'INI DATA'!$C$3:$AD$100,10,FALSE)))</f>
        <v/>
      </c>
      <c r="D1914" s="65"/>
      <c r="E1914" s="64"/>
      <c r="F1914" s="7"/>
      <c r="G1914" s="7"/>
      <c r="H1914" s="7"/>
      <c r="I1914" s="6"/>
      <c r="J1914" s="7"/>
      <c r="K1914" s="7"/>
      <c r="L1914" s="7"/>
      <c r="M1914" s="7"/>
      <c r="N1914" s="7"/>
      <c r="O1914" s="7"/>
      <c r="P1914" s="7"/>
      <c r="Q1914" s="7"/>
      <c r="R1914" s="7"/>
      <c r="S1914" s="7"/>
      <c r="T1914" s="7"/>
      <c r="U1914" s="7"/>
      <c r="V1914" s="7"/>
      <c r="W1914" s="7"/>
    </row>
    <row r="1915" spans="2:23" x14ac:dyDescent="0.2">
      <c r="B1915" s="66">
        <f t="shared" si="30"/>
        <v>80</v>
      </c>
      <c r="C1915" t="str">
        <f>IF(E1908="","","Data3Label="&amp; IF(VLOOKUP(B1908,'INI DATA'!$C$3:$AD$100,11,FALSE)&lt;&gt;"","""" &amp; VLOOKUP(B1908,'INI DATA'!$C$3:$AD$100,11,FALSE)&amp;"""",""))</f>
        <v/>
      </c>
      <c r="D1915" s="65"/>
      <c r="E1915" s="64"/>
      <c r="F1915" s="7"/>
      <c r="G1915" s="7"/>
      <c r="H1915" s="7"/>
      <c r="I1915" s="6"/>
      <c r="J1915" s="7"/>
      <c r="K1915" s="7"/>
      <c r="L1915" s="7"/>
      <c r="M1915" s="7"/>
      <c r="N1915" s="7"/>
      <c r="O1915" s="7"/>
      <c r="P1915" s="7"/>
      <c r="Q1915" s="7"/>
      <c r="R1915" s="7"/>
      <c r="S1915" s="7"/>
      <c r="T1915" s="7"/>
      <c r="U1915" s="7"/>
      <c r="V1915" s="7"/>
      <c r="W1915" s="7"/>
    </row>
    <row r="1916" spans="2:23" x14ac:dyDescent="0.2">
      <c r="B1916" s="66">
        <f t="shared" si="30"/>
        <v>80</v>
      </c>
      <c r="C1916" t="str">
        <f>IF(E1908="","","Data4=" &amp; IF(VLOOKUP(B1908,'INI DATA'!$C$3:$AD$100,12,FALSE)="","",VLOOKUP(B1908,'INI DATA'!$C$3:$AD$100,12,FALSE)))</f>
        <v/>
      </c>
      <c r="D1916" s="65"/>
      <c r="E1916" s="64"/>
      <c r="F1916" s="7"/>
      <c r="G1916" s="7"/>
      <c r="H1916" s="7"/>
      <c r="I1916" s="6"/>
      <c r="J1916" s="7"/>
      <c r="K1916" s="7"/>
      <c r="L1916" s="7"/>
      <c r="M1916" s="7"/>
      <c r="N1916" s="7"/>
      <c r="O1916" s="7"/>
      <c r="P1916" s="7"/>
      <c r="Q1916" s="7"/>
      <c r="R1916" s="7"/>
      <c r="S1916" s="7"/>
      <c r="T1916" s="7"/>
      <c r="U1916" s="7"/>
      <c r="V1916" s="7"/>
      <c r="W1916" s="7"/>
    </row>
    <row r="1917" spans="2:23" x14ac:dyDescent="0.2">
      <c r="B1917" s="66">
        <f t="shared" si="30"/>
        <v>80</v>
      </c>
      <c r="C1917" t="str">
        <f>IF(E1908="","","Data4Label="&amp; IF(VLOOKUP(B1908,'INI DATA'!$C$3:$AD$100,13,FALSE)&lt;&gt;"","""" &amp; VLOOKUP(B1908,'INI DATA'!$C$3:$AD$100,13,FALSE)&amp;"""",""))</f>
        <v/>
      </c>
      <c r="D1917" s="65"/>
      <c r="E1917" s="64"/>
      <c r="F1917" s="7"/>
      <c r="G1917" s="7"/>
      <c r="H1917" s="7"/>
      <c r="I1917" s="6"/>
      <c r="J1917" s="7"/>
      <c r="K1917" s="7"/>
      <c r="L1917" s="7"/>
      <c r="M1917" s="7"/>
      <c r="N1917" s="7"/>
      <c r="O1917" s="7"/>
      <c r="P1917" s="7"/>
      <c r="Q1917" s="7"/>
      <c r="R1917" s="7"/>
      <c r="S1917" s="7"/>
      <c r="T1917" s="7"/>
      <c r="U1917" s="7"/>
      <c r="V1917" s="7"/>
      <c r="W1917" s="7"/>
    </row>
    <row r="1918" spans="2:23" x14ac:dyDescent="0.2">
      <c r="B1918" s="66">
        <f t="shared" si="30"/>
        <v>80</v>
      </c>
      <c r="C1918" t="str">
        <f>IF(E1908="","","Data5=" &amp; IF(VLOOKUP(B1908,'INI DATA'!$C$3:$AD$100,14,FALSE)="","",VLOOKUP(B1908,'INI DATA'!$C$3:$AD$100,14,FALSE)))</f>
        <v/>
      </c>
      <c r="D1918" s="65"/>
      <c r="E1918" s="64"/>
      <c r="F1918" s="7"/>
      <c r="G1918" s="7"/>
      <c r="H1918" s="7"/>
      <c r="I1918" s="6"/>
      <c r="J1918" s="7"/>
      <c r="K1918" s="7"/>
      <c r="L1918" s="7"/>
      <c r="M1918" s="7"/>
      <c r="N1918" s="7"/>
      <c r="O1918" s="7"/>
      <c r="P1918" s="7"/>
      <c r="Q1918" s="7"/>
      <c r="R1918" s="7"/>
      <c r="S1918" s="7"/>
      <c r="T1918" s="7"/>
      <c r="U1918" s="7"/>
      <c r="V1918" s="7"/>
      <c r="W1918" s="7"/>
    </row>
    <row r="1919" spans="2:23" x14ac:dyDescent="0.2">
      <c r="B1919" s="66">
        <f t="shared" si="30"/>
        <v>80</v>
      </c>
      <c r="C1919" t="str">
        <f>IF(E1908="","","Data5Label="&amp; IF(VLOOKUP(B1908,'INI DATA'!$C$3:$AD$100,15,FALSE)&lt;&gt;"","""" &amp; VLOOKUP(B1908,'INI DATA'!$C$3:$AD$100,15,FALSE)&amp;"""",""))</f>
        <v/>
      </c>
      <c r="D1919" s="65"/>
      <c r="E1919" s="64"/>
      <c r="F1919" s="7"/>
      <c r="G1919" s="7"/>
      <c r="H1919" s="7"/>
      <c r="I1919" s="6"/>
      <c r="J1919" s="7"/>
      <c r="K1919" s="7"/>
      <c r="L1919" s="7"/>
      <c r="M1919" s="7"/>
      <c r="N1919" s="7"/>
      <c r="O1919" s="7"/>
      <c r="P1919" s="7"/>
      <c r="Q1919" s="7"/>
      <c r="R1919" s="7"/>
      <c r="S1919" s="7"/>
      <c r="T1919" s="7"/>
      <c r="U1919" s="7"/>
      <c r="V1919" s="7"/>
      <c r="W1919" s="7"/>
    </row>
    <row r="1920" spans="2:23" x14ac:dyDescent="0.2">
      <c r="B1920" s="66">
        <f t="shared" si="30"/>
        <v>80</v>
      </c>
      <c r="C1920" t="str">
        <f>IF(E1908="","","Data6=" &amp; IF(VLOOKUP(B1908,'INI DATA'!$C$3:$AD$100,16,FALSE)="","",VLOOKUP(B1908,'INI DATA'!$C$3:$AD$100,16,FALSE)))</f>
        <v/>
      </c>
      <c r="D1920" s="65"/>
      <c r="E1920" s="64"/>
      <c r="F1920" s="7"/>
      <c r="G1920" s="7"/>
      <c r="H1920" s="7"/>
      <c r="I1920" s="6"/>
      <c r="J1920" s="7"/>
      <c r="K1920" s="7"/>
      <c r="L1920" s="7"/>
      <c r="M1920" s="7"/>
      <c r="N1920" s="7"/>
      <c r="O1920" s="7"/>
      <c r="P1920" s="7"/>
      <c r="Q1920" s="7"/>
      <c r="R1920" s="7"/>
      <c r="S1920" s="7"/>
      <c r="T1920" s="7"/>
      <c r="U1920" s="7"/>
      <c r="V1920" s="7"/>
      <c r="W1920" s="7"/>
    </row>
    <row r="1921" spans="1:23" x14ac:dyDescent="0.2">
      <c r="B1921" s="66">
        <f t="shared" si="30"/>
        <v>80</v>
      </c>
      <c r="C1921" t="str">
        <f>IF(E1908="","","Data6Label="&amp; IF(VLOOKUP(B1908,'INI DATA'!$C$3:$AD$100,17,FALSE)&lt;&gt;"","""" &amp; VLOOKUP(B1908,'INI DATA'!$C$3:$AD$100,17,FALSE)&amp;"""",""))</f>
        <v/>
      </c>
      <c r="D1921" s="65"/>
      <c r="E1921" s="64"/>
      <c r="F1921" s="7"/>
      <c r="G1921" s="7"/>
      <c r="H1921" s="7"/>
      <c r="I1921" s="6"/>
      <c r="J1921" s="7"/>
      <c r="K1921" s="7"/>
      <c r="L1921" s="7"/>
      <c r="M1921" s="7"/>
      <c r="N1921" s="7"/>
      <c r="O1921" s="7"/>
      <c r="P1921" s="7"/>
      <c r="Q1921" s="7"/>
      <c r="R1921" s="7"/>
      <c r="S1921" s="7"/>
      <c r="T1921" s="7"/>
      <c r="U1921" s="7"/>
      <c r="V1921" s="7"/>
      <c r="W1921" s="7"/>
    </row>
    <row r="1922" spans="1:23" x14ac:dyDescent="0.2">
      <c r="B1922" s="66">
        <f t="shared" si="30"/>
        <v>80</v>
      </c>
      <c r="C1922" t="str">
        <f>IF(E1908="","","Data7=" &amp; IF(VLOOKUP(B1910,'INI DATA'!$C$3:$AD$100,18,FALSE)="","",VLOOKUP(B1910,'INI DATA'!$C$3:$AD$100,18,FALSE)))</f>
        <v/>
      </c>
      <c r="D1922" s="65"/>
      <c r="E1922" s="64"/>
      <c r="F1922" s="7"/>
      <c r="G1922" s="7"/>
      <c r="H1922" s="7"/>
      <c r="I1922" s="6"/>
      <c r="J1922" s="7"/>
      <c r="K1922" s="7"/>
      <c r="L1922" s="7"/>
      <c r="M1922" s="7"/>
      <c r="N1922" s="7"/>
      <c r="O1922" s="7"/>
      <c r="P1922" s="7"/>
      <c r="Q1922" s="7"/>
      <c r="R1922" s="7"/>
      <c r="S1922" s="7"/>
      <c r="T1922" s="7"/>
      <c r="U1922" s="7"/>
      <c r="V1922" s="7"/>
      <c r="W1922" s="7"/>
    </row>
    <row r="1923" spans="1:23" x14ac:dyDescent="0.2">
      <c r="B1923" s="66">
        <f t="shared" si="30"/>
        <v>80</v>
      </c>
      <c r="C1923" t="str">
        <f>IF(E1908="","","Data7Label="&amp; IF(VLOOKUP(B1908,'INI DATA'!$C$3:$AD$100,19,FALSE)&lt;&gt;"","""" &amp; VLOOKUP(B1908,'INI DATA'!$C$3:$AD$100,19,FALSE)&amp;"""",""))</f>
        <v/>
      </c>
      <c r="D1923" s="65"/>
      <c r="E1923" s="64"/>
      <c r="F1923" s="7"/>
      <c r="G1923" s="7"/>
      <c r="H1923" s="7"/>
      <c r="I1923" s="6"/>
      <c r="J1923" s="7"/>
      <c r="K1923" s="7"/>
      <c r="L1923" s="7"/>
      <c r="M1923" s="7"/>
      <c r="N1923" s="7"/>
      <c r="O1923" s="7"/>
      <c r="P1923" s="7"/>
      <c r="Q1923" s="7"/>
      <c r="R1923" s="7"/>
      <c r="S1923" s="7"/>
      <c r="T1923" s="7"/>
      <c r="U1923" s="7"/>
      <c r="V1923" s="7"/>
      <c r="W1923" s="7"/>
    </row>
    <row r="1924" spans="1:23" x14ac:dyDescent="0.2">
      <c r="B1924" s="66">
        <f t="shared" si="30"/>
        <v>80</v>
      </c>
      <c r="C1924" t="str">
        <f>IF(E1908="","","Data8=" &amp; IF(VLOOKUP(B1910,'INI DATA'!$C$3:$AD$100,20,FALSE)="","",VLOOKUP(B1910,'INI DATA'!$C$3:$AD$100,20,FALSE)))</f>
        <v/>
      </c>
      <c r="D1924" s="65"/>
      <c r="E1924" s="64"/>
      <c r="F1924" s="7"/>
      <c r="G1924" s="7"/>
      <c r="H1924" s="7"/>
      <c r="I1924" s="6"/>
      <c r="J1924" s="7"/>
      <c r="K1924" s="7"/>
      <c r="L1924" s="7"/>
      <c r="M1924" s="7"/>
      <c r="N1924" s="7"/>
      <c r="O1924" s="7"/>
      <c r="P1924" s="7"/>
      <c r="Q1924" s="7"/>
      <c r="R1924" s="7"/>
      <c r="S1924" s="7"/>
      <c r="T1924" s="7"/>
      <c r="U1924" s="7"/>
      <c r="V1924" s="7"/>
      <c r="W1924" s="7"/>
    </row>
    <row r="1925" spans="1:23" x14ac:dyDescent="0.2">
      <c r="B1925" s="66">
        <f t="shared" si="30"/>
        <v>80</v>
      </c>
      <c r="C1925" t="str">
        <f>IF(E1908="","","Data8Label="&amp; IF(VLOOKUP(B1908,'INI DATA'!$C$3:$AD$100,21,FALSE)&lt;&gt;"","""" &amp; VLOOKUP(B1908,'INI DATA'!$C$3:$AD$100,21,FALSE)&amp;"""",""))</f>
        <v/>
      </c>
      <c r="D1925" s="65"/>
      <c r="E1925" s="64"/>
      <c r="F1925" s="7"/>
      <c r="G1925" s="7"/>
      <c r="H1925" s="7"/>
      <c r="I1925" s="6"/>
      <c r="J1925" s="7"/>
      <c r="K1925" s="7"/>
      <c r="L1925" s="7"/>
      <c r="M1925" s="7"/>
      <c r="N1925" s="7"/>
      <c r="O1925" s="7"/>
      <c r="P1925" s="7"/>
      <c r="Q1925" s="7"/>
      <c r="R1925" s="7"/>
      <c r="S1925" s="7"/>
      <c r="T1925" s="7"/>
      <c r="U1925" s="7"/>
      <c r="V1925" s="7"/>
      <c r="W1925" s="7"/>
    </row>
    <row r="1926" spans="1:23" x14ac:dyDescent="0.2">
      <c r="B1926" s="66">
        <f t="shared" si="30"/>
        <v>80</v>
      </c>
      <c r="C1926" t="str">
        <f>IF(E1908="","","Data9=" &amp; IF(VLOOKUP(B1910,'INI DATA'!$C$3:$AD$100,22,FALSE)="","",VLOOKUP(B1910,'INI DATA'!$C$3:$AD$100,22,FALSE)))</f>
        <v/>
      </c>
      <c r="D1926" s="65"/>
      <c r="E1926" s="64"/>
      <c r="F1926" s="7"/>
      <c r="G1926" s="7"/>
      <c r="H1926" s="7"/>
      <c r="I1926" s="6"/>
      <c r="J1926" s="7"/>
      <c r="K1926" s="7"/>
      <c r="L1926" s="7"/>
      <c r="M1926" s="7"/>
      <c r="N1926" s="7"/>
      <c r="O1926" s="7"/>
      <c r="P1926" s="7"/>
      <c r="Q1926" s="7"/>
      <c r="R1926" s="7"/>
      <c r="S1926" s="7"/>
      <c r="T1926" s="7"/>
      <c r="U1926" s="7"/>
      <c r="V1926" s="7"/>
      <c r="W1926" s="7"/>
    </row>
    <row r="1927" spans="1:23" x14ac:dyDescent="0.2">
      <c r="B1927" s="66">
        <f t="shared" si="30"/>
        <v>80</v>
      </c>
      <c r="C1927" t="str">
        <f>IF(E1908="","","Data9Label="&amp; IF(VLOOKUP(B1908,'INI DATA'!$C$3:$AD$100,23,FALSE)&lt;&gt;"","""" &amp; VLOOKUP(B1908,'INI DATA'!$C$3:$AD$100,23,FALSE)&amp;"""",""))</f>
        <v/>
      </c>
      <c r="D1927" s="65"/>
      <c r="E1927" s="64"/>
      <c r="F1927" s="7"/>
      <c r="G1927" s="7"/>
      <c r="H1927" s="7"/>
      <c r="I1927" s="6"/>
      <c r="J1927" s="7"/>
      <c r="K1927" s="7"/>
      <c r="L1927" s="7"/>
      <c r="M1927" s="7"/>
      <c r="N1927" s="7"/>
      <c r="O1927" s="7"/>
      <c r="P1927" s="7"/>
      <c r="Q1927" s="7"/>
      <c r="R1927" s="7"/>
      <c r="S1927" s="7"/>
      <c r="T1927" s="7"/>
      <c r="U1927" s="7"/>
      <c r="V1927" s="7"/>
      <c r="W1927" s="7"/>
    </row>
    <row r="1928" spans="1:23" x14ac:dyDescent="0.2">
      <c r="B1928" s="66">
        <f t="shared" si="30"/>
        <v>80</v>
      </c>
      <c r="C1928" t="str">
        <f>IF(E1908="","","Data10=" &amp; IF(VLOOKUP(B1910,'INI DATA'!$C$3:$AD$100,24,FALSE)="","",VLOOKUP(B1910,'INI DATA'!$C$3:$AD$100,24,FALSE)))</f>
        <v/>
      </c>
      <c r="D1928" s="65"/>
      <c r="E1928" s="64"/>
      <c r="F1928" s="7"/>
      <c r="G1928" s="7"/>
      <c r="H1928" s="7"/>
      <c r="I1928" s="6"/>
      <c r="J1928" s="7"/>
      <c r="K1928" s="7"/>
      <c r="L1928" s="7"/>
      <c r="M1928" s="7"/>
      <c r="N1928" s="7"/>
      <c r="O1928" s="7"/>
      <c r="P1928" s="7"/>
      <c r="Q1928" s="7"/>
      <c r="R1928" s="7"/>
      <c r="S1928" s="7"/>
      <c r="T1928" s="7"/>
      <c r="U1928" s="7"/>
      <c r="V1928" s="7"/>
      <c r="W1928" s="7"/>
    </row>
    <row r="1929" spans="1:23" x14ac:dyDescent="0.2">
      <c r="B1929" s="66">
        <f t="shared" si="30"/>
        <v>80</v>
      </c>
      <c r="C1929" t="str">
        <f>IF(E1908="","","Data10Label="&amp; IF(VLOOKUP(B1908,'INI DATA'!$C$3:$AD$100,25,FALSE)&lt;&gt;"","""" &amp; VLOOKUP(B1908,'INI DATA'!$C$3:$AD$100,25,FALSE)&amp;"""",""))</f>
        <v/>
      </c>
      <c r="D1929" s="65"/>
      <c r="E1929" s="64"/>
      <c r="F1929" s="7"/>
      <c r="G1929" s="7"/>
      <c r="H1929" s="7"/>
      <c r="I1929" s="6"/>
      <c r="J1929" s="7"/>
      <c r="K1929" s="7"/>
      <c r="L1929" s="7"/>
      <c r="M1929" s="7"/>
      <c r="N1929" s="7"/>
      <c r="O1929" s="7"/>
      <c r="P1929" s="7"/>
      <c r="Q1929" s="7"/>
      <c r="R1929" s="7"/>
      <c r="S1929" s="7"/>
      <c r="T1929" s="7"/>
      <c r="U1929" s="7"/>
      <c r="V1929" s="7"/>
      <c r="W1929" s="7"/>
    </row>
    <row r="1930" spans="1:23" x14ac:dyDescent="0.2">
      <c r="B1930" s="66">
        <f t="shared" si="30"/>
        <v>80</v>
      </c>
      <c r="C1930" t="str">
        <f>IF(E1908="","","Timer=" &amp; IF(VLOOKUP(B1908,'INI DATA'!$C$3:$AF$100,4,FALSE)="","",VLOOKUP(B1908,'INI DATA'!$C$3:$AF$100,4,FALSE)))</f>
        <v/>
      </c>
      <c r="D1930" s="65"/>
      <c r="E1930" s="64"/>
      <c r="F1930" s="7"/>
      <c r="G1930" s="7"/>
      <c r="H1930" s="7"/>
      <c r="I1930" s="6"/>
      <c r="J1930" s="7"/>
      <c r="K1930" s="7"/>
      <c r="L1930" s="7"/>
      <c r="M1930" s="7"/>
      <c r="N1930" s="7"/>
      <c r="O1930" s="7"/>
      <c r="P1930" s="7"/>
      <c r="Q1930" s="7"/>
      <c r="R1930" s="7"/>
      <c r="S1930" s="7"/>
      <c r="T1930" s="7"/>
      <c r="U1930" s="7"/>
      <c r="V1930" s="7"/>
      <c r="W1930" s="7"/>
    </row>
    <row r="1931" spans="1:23" x14ac:dyDescent="0.2">
      <c r="B1931" s="66">
        <f t="shared" si="30"/>
        <v>80</v>
      </c>
      <c r="C1931" t="str">
        <f>IF(E1908="","","PurgeDays=" &amp; IF(VLOOKUP(B1908,'INI DATA'!$C$3:$AD$100,7,FALSE)&lt;&gt;"",VLOOKUP(B1908,'INI DATA'!$C$3:$AD$100,26,FALSE),""))</f>
        <v/>
      </c>
      <c r="D1931" s="65"/>
      <c r="E1931" s="64"/>
      <c r="F1931" s="7"/>
      <c r="G1931" s="7"/>
      <c r="H1931" s="7"/>
      <c r="I1931" s="6"/>
      <c r="J1931" s="7"/>
      <c r="K1931" s="7"/>
      <c r="L1931" s="7"/>
      <c r="M1931" s="7"/>
      <c r="N1931" s="7"/>
      <c r="O1931" s="7"/>
      <c r="P1931" s="7"/>
      <c r="Q1931" s="7"/>
      <c r="R1931" s="7"/>
      <c r="S1931" s="7"/>
      <c r="T1931" s="7"/>
      <c r="U1931" s="7"/>
      <c r="V1931" s="7"/>
      <c r="W1931" s="7"/>
    </row>
    <row r="1932" spans="1:23" x14ac:dyDescent="0.2">
      <c r="A1932" s="7" t="s">
        <v>108</v>
      </c>
      <c r="B1932" s="37" t="s">
        <v>108</v>
      </c>
      <c r="C1932" s="7" t="s">
        <v>108</v>
      </c>
      <c r="D1932" s="7" t="s">
        <v>108</v>
      </c>
      <c r="E1932" s="7" t="s">
        <v>108</v>
      </c>
      <c r="F1932" s="7" t="s">
        <v>108</v>
      </c>
      <c r="G1932" s="7" t="s">
        <v>108</v>
      </c>
      <c r="H1932" s="7" t="s">
        <v>108</v>
      </c>
      <c r="I1932" s="6"/>
      <c r="J1932" s="7"/>
      <c r="K1932" s="7"/>
      <c r="L1932" s="7"/>
      <c r="M1932" s="7"/>
      <c r="N1932" s="7"/>
      <c r="O1932" s="7"/>
      <c r="P1932" s="7"/>
      <c r="Q1932" s="7"/>
      <c r="R1932" s="7"/>
      <c r="S1932" s="7"/>
      <c r="T1932" s="7"/>
      <c r="U1932" s="7"/>
      <c r="V1932" s="7"/>
      <c r="W1932" s="7"/>
    </row>
    <row r="1933" spans="1:23" x14ac:dyDescent="0.2">
      <c r="B1933" s="35"/>
      <c r="C1933" s="7"/>
      <c r="D1933" s="7"/>
      <c r="E1933" s="7"/>
      <c r="F1933" s="7"/>
      <c r="G1933" s="7"/>
      <c r="H1933" s="7"/>
      <c r="I1933" s="6"/>
      <c r="J1933" s="7"/>
      <c r="K1933" s="7"/>
      <c r="L1933" s="7"/>
      <c r="M1933" s="7"/>
      <c r="N1933" s="7"/>
      <c r="O1933" s="7"/>
      <c r="P1933" s="7"/>
      <c r="Q1933" s="7"/>
      <c r="R1933" s="7"/>
      <c r="S1933" s="7"/>
      <c r="T1933" s="7"/>
      <c r="U1933" s="7"/>
      <c r="V1933" s="7"/>
      <c r="W1933" s="7"/>
    </row>
    <row r="1934" spans="1:23" x14ac:dyDescent="0.2">
      <c r="B1934" s="35"/>
      <c r="C1934" s="7"/>
      <c r="D1934" s="7"/>
      <c r="E1934" s="7"/>
      <c r="F1934" s="7"/>
      <c r="G1934" s="7"/>
      <c r="H1934" s="7"/>
      <c r="I1934" s="6"/>
      <c r="J1934" s="7"/>
      <c r="K1934" s="7"/>
      <c r="L1934" s="7"/>
      <c r="M1934" s="7"/>
      <c r="N1934" s="7"/>
      <c r="O1934" s="7"/>
      <c r="P1934" s="7"/>
      <c r="Q1934" s="7"/>
      <c r="R1934" s="7"/>
      <c r="S1934" s="7"/>
      <c r="T1934" s="7"/>
      <c r="U1934" s="7"/>
      <c r="V1934" s="7"/>
      <c r="W1934" s="7"/>
    </row>
    <row r="1935" spans="1:23" x14ac:dyDescent="0.2">
      <c r="B1935" s="35"/>
      <c r="C1935" s="7"/>
      <c r="D1935" s="7"/>
      <c r="E1935" s="7"/>
      <c r="F1935" s="7"/>
      <c r="G1935" s="7"/>
      <c r="H1935" s="7"/>
      <c r="I1935" s="6"/>
      <c r="J1935" s="7"/>
      <c r="K1935" s="7"/>
      <c r="L1935" s="7"/>
      <c r="M1935" s="7"/>
      <c r="N1935" s="7"/>
      <c r="O1935" s="7"/>
      <c r="P1935" s="7"/>
      <c r="Q1935" s="7"/>
      <c r="R1935" s="7"/>
      <c r="S1935" s="7"/>
      <c r="T1935" s="7"/>
      <c r="U1935" s="7"/>
      <c r="V1935" s="7"/>
      <c r="W1935" s="7"/>
    </row>
    <row r="1936" spans="1:23" x14ac:dyDescent="0.2">
      <c r="B1936" s="35"/>
      <c r="C1936" s="7"/>
      <c r="D1936" s="7"/>
      <c r="E1936" s="7"/>
      <c r="F1936" s="7"/>
      <c r="G1936" s="7"/>
      <c r="H1936" s="7"/>
      <c r="I1936" s="6"/>
      <c r="J1936" s="7"/>
      <c r="K1936" s="7"/>
      <c r="L1936" s="7"/>
      <c r="M1936" s="7"/>
      <c r="N1936" s="7"/>
      <c r="O1936" s="7"/>
      <c r="P1936" s="7"/>
      <c r="Q1936" s="7"/>
      <c r="R1936" s="7"/>
      <c r="S1936" s="7"/>
      <c r="T1936" s="7"/>
      <c r="U1936" s="7"/>
      <c r="V1936" s="7"/>
      <c r="W1936" s="7"/>
    </row>
    <row r="1937" spans="2:23" x14ac:dyDescent="0.2">
      <c r="B1937" s="35"/>
      <c r="C1937" s="7"/>
      <c r="D1937" s="7"/>
      <c r="E1937" s="7"/>
      <c r="F1937" s="7"/>
      <c r="G1937" s="7"/>
      <c r="H1937" s="7"/>
      <c r="I1937" s="6"/>
      <c r="J1937" s="7"/>
      <c r="K1937" s="7"/>
      <c r="L1937" s="7"/>
      <c r="M1937" s="7"/>
      <c r="N1937" s="7"/>
      <c r="O1937" s="7"/>
      <c r="P1937" s="7"/>
      <c r="Q1937" s="7"/>
      <c r="R1937" s="7"/>
      <c r="S1937" s="7"/>
      <c r="T1937" s="7"/>
      <c r="U1937" s="7"/>
      <c r="V1937" s="7"/>
      <c r="W1937" s="7"/>
    </row>
    <row r="1938" spans="2:23" x14ac:dyDescent="0.2">
      <c r="B1938" s="35"/>
      <c r="C1938" s="7"/>
      <c r="D1938" s="7"/>
      <c r="E1938" s="7"/>
      <c r="F1938" s="7"/>
      <c r="G1938" s="7"/>
      <c r="H1938" s="7"/>
      <c r="I1938" s="6"/>
      <c r="J1938" s="7"/>
      <c r="K1938" s="7"/>
      <c r="L1938" s="7"/>
      <c r="M1938" s="7"/>
      <c r="N1938" s="7"/>
      <c r="O1938" s="7"/>
      <c r="P1938" s="7"/>
      <c r="Q1938" s="7"/>
      <c r="R1938" s="7"/>
      <c r="S1938" s="7"/>
      <c r="T1938" s="7"/>
      <c r="U1938" s="7"/>
      <c r="V1938" s="7"/>
      <c r="W1938" s="7"/>
    </row>
    <row r="1939" spans="2:23" x14ac:dyDescent="0.2">
      <c r="B1939" s="35"/>
      <c r="C1939" s="7"/>
      <c r="D1939" s="7"/>
      <c r="E1939" s="7"/>
      <c r="F1939" s="7"/>
      <c r="G1939" s="7"/>
      <c r="H1939" s="7"/>
      <c r="I1939" s="6"/>
      <c r="J1939" s="7"/>
      <c r="K1939" s="7"/>
      <c r="L1939" s="7"/>
      <c r="M1939" s="7"/>
      <c r="N1939" s="7"/>
      <c r="O1939" s="7"/>
      <c r="P1939" s="7"/>
      <c r="Q1939" s="7"/>
      <c r="R1939" s="7"/>
      <c r="S1939" s="7"/>
      <c r="T1939" s="7"/>
      <c r="U1939" s="7"/>
      <c r="V1939" s="7"/>
      <c r="W1939" s="7"/>
    </row>
    <row r="1940" spans="2:23" x14ac:dyDescent="0.2">
      <c r="B1940" s="35"/>
      <c r="C1940" s="7"/>
      <c r="D1940" s="7"/>
      <c r="E1940" s="7"/>
      <c r="F1940" s="7"/>
      <c r="G1940" s="7"/>
      <c r="H1940" s="7"/>
      <c r="I1940" s="6"/>
      <c r="J1940" s="7"/>
      <c r="K1940" s="7"/>
      <c r="L1940" s="7"/>
      <c r="M1940" s="7"/>
      <c r="N1940" s="7"/>
      <c r="O1940" s="7"/>
      <c r="P1940" s="7"/>
      <c r="Q1940" s="7"/>
      <c r="R1940" s="7"/>
      <c r="S1940" s="7"/>
      <c r="T1940" s="7"/>
      <c r="U1940" s="7"/>
      <c r="V1940" s="7"/>
      <c r="W1940" s="7"/>
    </row>
    <row r="1941" spans="2:23" x14ac:dyDescent="0.2">
      <c r="B1941" s="35"/>
      <c r="C1941" s="7"/>
      <c r="D1941" s="7"/>
      <c r="E1941" s="7"/>
      <c r="F1941" s="7"/>
      <c r="G1941" s="7"/>
      <c r="H1941" s="7"/>
      <c r="I1941" s="6"/>
      <c r="J1941" s="7"/>
      <c r="K1941" s="7"/>
      <c r="L1941" s="7"/>
      <c r="M1941" s="7"/>
      <c r="N1941" s="7"/>
      <c r="O1941" s="7"/>
      <c r="P1941" s="7"/>
      <c r="Q1941" s="7"/>
      <c r="R1941" s="7"/>
      <c r="S1941" s="7"/>
      <c r="T1941" s="7"/>
      <c r="U1941" s="7"/>
      <c r="V1941" s="7"/>
      <c r="W1941" s="7"/>
    </row>
    <row r="1942" spans="2:23" x14ac:dyDescent="0.2">
      <c r="B1942" s="35"/>
      <c r="C1942" s="7"/>
      <c r="D1942" s="7"/>
      <c r="E1942" s="7"/>
      <c r="F1942" s="7"/>
      <c r="G1942" s="7"/>
      <c r="H1942" s="7"/>
      <c r="I1942" s="6"/>
      <c r="J1942" s="7"/>
      <c r="K1942" s="7"/>
      <c r="L1942" s="7"/>
      <c r="M1942" s="7"/>
      <c r="N1942" s="7"/>
      <c r="O1942" s="7"/>
      <c r="P1942" s="7"/>
      <c r="Q1942" s="7"/>
      <c r="R1942" s="7"/>
      <c r="S1942" s="7"/>
      <c r="T1942" s="7"/>
      <c r="U1942" s="7"/>
      <c r="V1942" s="7"/>
      <c r="W1942" s="7"/>
    </row>
    <row r="1943" spans="2:23" x14ac:dyDescent="0.2">
      <c r="B1943" s="35"/>
      <c r="C1943" s="7"/>
      <c r="D1943" s="7"/>
      <c r="E1943" s="7"/>
      <c r="F1943" s="7"/>
      <c r="G1943" s="7"/>
      <c r="H1943" s="7"/>
      <c r="I1943" s="6"/>
      <c r="J1943" s="7"/>
      <c r="K1943" s="7"/>
      <c r="L1943" s="7"/>
      <c r="M1943" s="7"/>
      <c r="N1943" s="7"/>
      <c r="O1943" s="7"/>
      <c r="P1943" s="7"/>
      <c r="Q1943" s="7"/>
      <c r="R1943" s="7"/>
      <c r="S1943" s="7"/>
      <c r="T1943" s="7"/>
      <c r="U1943" s="7"/>
      <c r="V1943" s="7"/>
      <c r="W1943" s="7"/>
    </row>
    <row r="1944" spans="2:23" x14ac:dyDescent="0.2">
      <c r="B1944" s="35"/>
      <c r="C1944" s="7"/>
      <c r="D1944" s="7"/>
      <c r="E1944" s="7"/>
      <c r="F1944" s="7"/>
      <c r="G1944" s="7"/>
      <c r="H1944" s="7"/>
      <c r="I1944" s="6"/>
      <c r="J1944" s="7"/>
      <c r="K1944" s="7"/>
      <c r="L1944" s="7"/>
      <c r="M1944" s="7"/>
      <c r="N1944" s="7"/>
      <c r="O1944" s="7"/>
      <c r="P1944" s="7"/>
      <c r="Q1944" s="7"/>
      <c r="R1944" s="7"/>
      <c r="S1944" s="7"/>
      <c r="T1944" s="7"/>
      <c r="U1944" s="7"/>
      <c r="V1944" s="7"/>
      <c r="W1944" s="7"/>
    </row>
    <row r="1945" spans="2:23" x14ac:dyDescent="0.2">
      <c r="B1945" s="35"/>
      <c r="C1945" s="7"/>
      <c r="D1945" s="7"/>
      <c r="E1945" s="7"/>
      <c r="F1945" s="7"/>
      <c r="G1945" s="7"/>
      <c r="H1945" s="7"/>
      <c r="I1945" s="6"/>
      <c r="J1945" s="7"/>
      <c r="K1945" s="7"/>
      <c r="L1945" s="7"/>
      <c r="M1945" s="7"/>
      <c r="N1945" s="7"/>
      <c r="O1945" s="7"/>
      <c r="P1945" s="7"/>
      <c r="Q1945" s="7"/>
      <c r="R1945" s="7"/>
      <c r="S1945" s="7"/>
      <c r="T1945" s="7"/>
      <c r="U1945" s="7"/>
      <c r="V1945" s="7"/>
      <c r="W1945" s="7"/>
    </row>
    <row r="1946" spans="2:23" x14ac:dyDescent="0.2">
      <c r="B1946" s="35"/>
      <c r="C1946" s="7"/>
      <c r="D1946" s="7"/>
      <c r="E1946" s="7"/>
      <c r="F1946" s="7"/>
      <c r="G1946" s="7"/>
      <c r="H1946" s="7"/>
      <c r="I1946" s="6"/>
      <c r="J1946" s="7"/>
      <c r="K1946" s="7"/>
      <c r="L1946" s="7"/>
      <c r="M1946" s="7"/>
      <c r="N1946" s="7"/>
      <c r="O1946" s="7"/>
      <c r="P1946" s="7"/>
      <c r="Q1946" s="7"/>
      <c r="R1946" s="7"/>
      <c r="S1946" s="7"/>
      <c r="T1946" s="7"/>
      <c r="U1946" s="7"/>
      <c r="V1946" s="7"/>
      <c r="W1946" s="7"/>
    </row>
    <row r="1947" spans="2:23" x14ac:dyDescent="0.2">
      <c r="B1947" s="35"/>
      <c r="C1947" s="7"/>
      <c r="D1947" s="7"/>
      <c r="E1947" s="7"/>
      <c r="F1947" s="7"/>
      <c r="G1947" s="7"/>
      <c r="H1947" s="7"/>
      <c r="I1947" s="6"/>
      <c r="J1947" s="7"/>
      <c r="K1947" s="7"/>
      <c r="L1947" s="7"/>
      <c r="M1947" s="7"/>
      <c r="N1947" s="7"/>
      <c r="O1947" s="7"/>
      <c r="P1947" s="7"/>
      <c r="Q1947" s="7"/>
      <c r="R1947" s="7"/>
      <c r="S1947" s="7"/>
      <c r="T1947" s="7"/>
      <c r="U1947" s="7"/>
      <c r="V1947" s="7"/>
      <c r="W1947" s="7"/>
    </row>
    <row r="1948" spans="2:23" x14ac:dyDescent="0.2">
      <c r="B1948" s="35"/>
      <c r="C1948" s="7"/>
      <c r="D1948" s="7"/>
      <c r="E1948" s="7"/>
      <c r="F1948" s="7"/>
      <c r="G1948" s="7"/>
      <c r="H1948" s="7"/>
      <c r="I1948" s="6"/>
      <c r="J1948" s="7"/>
      <c r="K1948" s="7"/>
      <c r="L1948" s="7"/>
      <c r="M1948" s="7"/>
      <c r="N1948" s="7"/>
      <c r="O1948" s="7"/>
      <c r="P1948" s="7"/>
      <c r="Q1948" s="7"/>
      <c r="R1948" s="7"/>
      <c r="S1948" s="7"/>
      <c r="T1948" s="7"/>
      <c r="U1948" s="7"/>
      <c r="V1948" s="7"/>
      <c r="W1948" s="7"/>
    </row>
    <row r="1949" spans="2:23" x14ac:dyDescent="0.2">
      <c r="B1949" s="35"/>
      <c r="C1949" s="7"/>
      <c r="D1949" s="7"/>
      <c r="E1949" s="7"/>
      <c r="F1949" s="7"/>
      <c r="G1949" s="7"/>
      <c r="H1949" s="7"/>
      <c r="I1949" s="6"/>
      <c r="J1949" s="7"/>
      <c r="K1949" s="7"/>
      <c r="L1949" s="7"/>
      <c r="M1949" s="7"/>
      <c r="N1949" s="7"/>
      <c r="O1949" s="7"/>
      <c r="P1949" s="7"/>
      <c r="Q1949" s="7"/>
      <c r="R1949" s="7"/>
      <c r="S1949" s="7"/>
      <c r="T1949" s="7"/>
      <c r="U1949" s="7"/>
      <c r="V1949" s="7"/>
      <c r="W1949" s="7"/>
    </row>
    <row r="1950" spans="2:23" x14ac:dyDescent="0.2">
      <c r="B1950" s="35"/>
      <c r="C1950" s="7"/>
      <c r="D1950" s="7"/>
      <c r="E1950" s="7"/>
      <c r="F1950" s="7"/>
      <c r="G1950" s="7"/>
      <c r="H1950" s="7"/>
      <c r="I1950" s="6"/>
      <c r="J1950" s="7"/>
      <c r="K1950" s="7"/>
      <c r="L1950" s="7"/>
      <c r="M1950" s="7"/>
      <c r="N1950" s="7"/>
      <c r="O1950" s="7"/>
      <c r="P1950" s="7"/>
      <c r="Q1950" s="7"/>
      <c r="R1950" s="7"/>
      <c r="S1950" s="7"/>
      <c r="T1950" s="7"/>
      <c r="U1950" s="7"/>
      <c r="V1950" s="7"/>
      <c r="W1950" s="7"/>
    </row>
  </sheetData>
  <mergeCells count="2">
    <mergeCell ref="C8:C11"/>
    <mergeCell ref="C5:C7"/>
  </mergeCells>
  <conditionalFormatting sqref="B12:D35 B36:B1931 C1934">
    <cfRule type="expression" dxfId="159" priority="1608">
      <formula>($B12&lt;&gt;$B11)</formula>
    </cfRule>
  </conditionalFormatting>
  <conditionalFormatting sqref="C14">
    <cfRule type="expression" dxfId="158" priority="726">
      <formula>($B14&lt;&gt;$B13)</formula>
    </cfRule>
  </conditionalFormatting>
  <conditionalFormatting sqref="C36:D59">
    <cfRule type="expression" dxfId="157" priority="172">
      <formula>($B36&lt;&gt;$B35)</formula>
    </cfRule>
  </conditionalFormatting>
  <conditionalFormatting sqref="C38">
    <cfRule type="expression" dxfId="156" priority="171">
      <formula>($B38&lt;&gt;$B37)</formula>
    </cfRule>
  </conditionalFormatting>
  <conditionalFormatting sqref="C62">
    <cfRule type="expression" dxfId="155" priority="169">
      <formula>($B62&lt;&gt;$B61)</formula>
    </cfRule>
  </conditionalFormatting>
  <conditionalFormatting sqref="C84:D107">
    <cfRule type="expression" dxfId="154" priority="168">
      <formula>($B84&lt;&gt;$B83)</formula>
    </cfRule>
  </conditionalFormatting>
  <conditionalFormatting sqref="C156:D179">
    <cfRule type="expression" dxfId="153" priority="162">
      <formula>($B156&lt;&gt;$B155)</formula>
    </cfRule>
  </conditionalFormatting>
  <conditionalFormatting sqref="C158">
    <cfRule type="expression" dxfId="152" priority="161">
      <formula>($B158&lt;&gt;$B157)</formula>
    </cfRule>
  </conditionalFormatting>
  <conditionalFormatting sqref="C180:D203">
    <cfRule type="expression" dxfId="151" priority="160">
      <formula>($B180&lt;&gt;$B179)</formula>
    </cfRule>
  </conditionalFormatting>
  <conditionalFormatting sqref="C182">
    <cfRule type="expression" dxfId="150" priority="159">
      <formula>($B182&lt;&gt;$B181)</formula>
    </cfRule>
  </conditionalFormatting>
  <conditionalFormatting sqref="C252:D275">
    <cfRule type="expression" dxfId="149" priority="152">
      <formula>($B252&lt;&gt;$B251)</formula>
    </cfRule>
  </conditionalFormatting>
  <conditionalFormatting sqref="C254">
    <cfRule type="expression" dxfId="148" priority="151">
      <formula>($B254&lt;&gt;$B253)</formula>
    </cfRule>
  </conditionalFormatting>
  <conditionalFormatting sqref="C276:D299">
    <cfRule type="expression" dxfId="147" priority="150">
      <formula>($B276&lt;&gt;$B275)</formula>
    </cfRule>
  </conditionalFormatting>
  <conditionalFormatting sqref="C302">
    <cfRule type="expression" dxfId="146" priority="147">
      <formula>($B302&lt;&gt;$B301)</formula>
    </cfRule>
  </conditionalFormatting>
  <conditionalFormatting sqref="C324:D347">
    <cfRule type="expression" dxfId="145" priority="146">
      <formula>($B324&lt;&gt;$B323)</formula>
    </cfRule>
  </conditionalFormatting>
  <conditionalFormatting sqref="C348:D371">
    <cfRule type="expression" dxfId="144" priority="144">
      <formula>($B348&lt;&gt;$B347)</formula>
    </cfRule>
  </conditionalFormatting>
  <conditionalFormatting sqref="C350">
    <cfRule type="expression" dxfId="143" priority="143">
      <formula>($B350&lt;&gt;$B349)</formula>
    </cfRule>
  </conditionalFormatting>
  <conditionalFormatting sqref="C372:D395">
    <cfRule type="expression" dxfId="142" priority="142">
      <formula>($B372&lt;&gt;$B371)</formula>
    </cfRule>
  </conditionalFormatting>
  <conditionalFormatting sqref="C398">
    <cfRule type="expression" dxfId="141" priority="139">
      <formula>($B398&lt;&gt;$B397)</formula>
    </cfRule>
  </conditionalFormatting>
  <conditionalFormatting sqref="C420:D443">
    <cfRule type="expression" dxfId="140" priority="138">
      <formula>($B420&lt;&gt;$B419)</formula>
    </cfRule>
  </conditionalFormatting>
  <conditionalFormatting sqref="C446">
    <cfRule type="expression" dxfId="139" priority="135">
      <formula>($B446&lt;&gt;$B445)</formula>
    </cfRule>
  </conditionalFormatting>
  <conditionalFormatting sqref="C468:D491">
    <cfRule type="expression" dxfId="138" priority="134">
      <formula>($B468&lt;&gt;$B467)</formula>
    </cfRule>
  </conditionalFormatting>
  <conditionalFormatting sqref="C1910">
    <cfRule type="expression" dxfId="137" priority="1">
      <formula>($B1910&lt;&gt;$B1909)</formula>
    </cfRule>
  </conditionalFormatting>
  <conditionalFormatting sqref="C60:D83">
    <cfRule type="expression" dxfId="136" priority="170">
      <formula>($B60&lt;&gt;$B59)</formula>
    </cfRule>
  </conditionalFormatting>
  <conditionalFormatting sqref="C86">
    <cfRule type="expression" dxfId="135" priority="167">
      <formula>($B86&lt;&gt;$B85)</formula>
    </cfRule>
  </conditionalFormatting>
  <conditionalFormatting sqref="C108:D131">
    <cfRule type="expression" dxfId="134" priority="166">
      <formula>($B108&lt;&gt;$B107)</formula>
    </cfRule>
  </conditionalFormatting>
  <conditionalFormatting sqref="C110">
    <cfRule type="expression" dxfId="133" priority="165">
      <formula>($B110&lt;&gt;$B109)</formula>
    </cfRule>
  </conditionalFormatting>
  <conditionalFormatting sqref="C132:D155">
    <cfRule type="expression" dxfId="132" priority="164">
      <formula>($B132&lt;&gt;$B131)</formula>
    </cfRule>
  </conditionalFormatting>
  <conditionalFormatting sqref="C134">
    <cfRule type="expression" dxfId="131" priority="163">
      <formula>($B134&lt;&gt;$B133)</formula>
    </cfRule>
  </conditionalFormatting>
  <conditionalFormatting sqref="C204:D227">
    <cfRule type="expression" dxfId="130" priority="158">
      <formula>($B204&lt;&gt;$B203)</formula>
    </cfRule>
  </conditionalFormatting>
  <conditionalFormatting sqref="C206">
    <cfRule type="expression" dxfId="129" priority="157">
      <formula>($B206&lt;&gt;$B205)</formula>
    </cfRule>
  </conditionalFormatting>
  <conditionalFormatting sqref="C228:D251">
    <cfRule type="expression" dxfId="128" priority="154">
      <formula>($B228&lt;&gt;$B227)</formula>
    </cfRule>
  </conditionalFormatting>
  <conditionalFormatting sqref="C230">
    <cfRule type="expression" dxfId="127" priority="153">
      <formula>($B230&lt;&gt;$B229)</formula>
    </cfRule>
  </conditionalFormatting>
  <conditionalFormatting sqref="C278">
    <cfRule type="expression" dxfId="126" priority="149">
      <formula>($B278&lt;&gt;$B277)</formula>
    </cfRule>
  </conditionalFormatting>
  <conditionalFormatting sqref="C300:D323">
    <cfRule type="expression" dxfId="125" priority="148">
      <formula>($B300&lt;&gt;$B299)</formula>
    </cfRule>
  </conditionalFormatting>
  <conditionalFormatting sqref="C326">
    <cfRule type="expression" dxfId="124" priority="145">
      <formula>($B326&lt;&gt;$B325)</formula>
    </cfRule>
  </conditionalFormatting>
  <conditionalFormatting sqref="C374">
    <cfRule type="expression" dxfId="123" priority="141">
      <formula>($B374&lt;&gt;$B373)</formula>
    </cfRule>
  </conditionalFormatting>
  <conditionalFormatting sqref="C396:D419">
    <cfRule type="expression" dxfId="122" priority="140">
      <formula>($B396&lt;&gt;$B395)</formula>
    </cfRule>
  </conditionalFormatting>
  <conditionalFormatting sqref="C422">
    <cfRule type="expression" dxfId="121" priority="137">
      <formula>($B422&lt;&gt;$B421)</formula>
    </cfRule>
  </conditionalFormatting>
  <conditionalFormatting sqref="C444:D467">
    <cfRule type="expression" dxfId="120" priority="136">
      <formula>($B444&lt;&gt;$B443)</formula>
    </cfRule>
  </conditionalFormatting>
  <conditionalFormatting sqref="C470">
    <cfRule type="expression" dxfId="119" priority="133">
      <formula>($B470&lt;&gt;$B469)</formula>
    </cfRule>
  </conditionalFormatting>
  <conditionalFormatting sqref="C492:D515">
    <cfRule type="expression" dxfId="118" priority="132">
      <formula>($B492&lt;&gt;$B491)</formula>
    </cfRule>
  </conditionalFormatting>
  <conditionalFormatting sqref="C494">
    <cfRule type="expression" dxfId="117" priority="131">
      <formula>($B494&lt;&gt;$B493)</formula>
    </cfRule>
  </conditionalFormatting>
  <conditionalFormatting sqref="C516:D539">
    <cfRule type="expression" dxfId="116" priority="130">
      <formula>($B516&lt;&gt;$B515)</formula>
    </cfRule>
  </conditionalFormatting>
  <conditionalFormatting sqref="C518">
    <cfRule type="expression" dxfId="115" priority="129">
      <formula>($B518&lt;&gt;$B517)</formula>
    </cfRule>
  </conditionalFormatting>
  <conditionalFormatting sqref="C540:D563">
    <cfRule type="expression" dxfId="114" priority="128">
      <formula>($B540&lt;&gt;$B539)</formula>
    </cfRule>
  </conditionalFormatting>
  <conditionalFormatting sqref="C542">
    <cfRule type="expression" dxfId="113" priority="127">
      <formula>($B542&lt;&gt;$B541)</formula>
    </cfRule>
  </conditionalFormatting>
  <conditionalFormatting sqref="C564:D587">
    <cfRule type="expression" dxfId="112" priority="126">
      <formula>($B564&lt;&gt;$B563)</formula>
    </cfRule>
  </conditionalFormatting>
  <conditionalFormatting sqref="C566">
    <cfRule type="expression" dxfId="111" priority="125">
      <formula>($B566&lt;&gt;$B565)</formula>
    </cfRule>
  </conditionalFormatting>
  <conditionalFormatting sqref="C588:D611">
    <cfRule type="expression" dxfId="110" priority="124">
      <formula>($B588&lt;&gt;$B587)</formula>
    </cfRule>
  </conditionalFormatting>
  <conditionalFormatting sqref="C590">
    <cfRule type="expression" dxfId="109" priority="123">
      <formula>($B590&lt;&gt;$B589)</formula>
    </cfRule>
  </conditionalFormatting>
  <conditionalFormatting sqref="C612:D635">
    <cfRule type="expression" dxfId="108" priority="122">
      <formula>($B612&lt;&gt;$B611)</formula>
    </cfRule>
  </conditionalFormatting>
  <conditionalFormatting sqref="C614">
    <cfRule type="expression" dxfId="107" priority="121">
      <formula>($B614&lt;&gt;$B613)</formula>
    </cfRule>
  </conditionalFormatting>
  <conditionalFormatting sqref="C636:D659">
    <cfRule type="expression" dxfId="106" priority="120">
      <formula>($B636&lt;&gt;$B635)</formula>
    </cfRule>
  </conditionalFormatting>
  <conditionalFormatting sqref="C638">
    <cfRule type="expression" dxfId="105" priority="119">
      <formula>($B638&lt;&gt;$B637)</formula>
    </cfRule>
  </conditionalFormatting>
  <conditionalFormatting sqref="C684:D707">
    <cfRule type="expression" dxfId="104" priority="116">
      <formula>($B684&lt;&gt;$B683)</formula>
    </cfRule>
  </conditionalFormatting>
  <conditionalFormatting sqref="C686">
    <cfRule type="expression" dxfId="103" priority="115">
      <formula>($B686&lt;&gt;$B685)</formula>
    </cfRule>
  </conditionalFormatting>
  <conditionalFormatting sqref="C708:D731">
    <cfRule type="expression" dxfId="102" priority="114">
      <formula>($B708&lt;&gt;$B707)</formula>
    </cfRule>
  </conditionalFormatting>
  <conditionalFormatting sqref="C732:D755">
    <cfRule type="expression" dxfId="101" priority="112">
      <formula>($B732&lt;&gt;$B731)</formula>
    </cfRule>
  </conditionalFormatting>
  <conditionalFormatting sqref="C734">
    <cfRule type="expression" dxfId="100" priority="111">
      <formula>($B734&lt;&gt;$B733)</formula>
    </cfRule>
  </conditionalFormatting>
  <conditionalFormatting sqref="C756:D779">
    <cfRule type="expression" dxfId="99" priority="110">
      <formula>($B756&lt;&gt;$B755)</formula>
    </cfRule>
  </conditionalFormatting>
  <conditionalFormatting sqref="C780:D803">
    <cfRule type="expression" dxfId="98" priority="108">
      <formula>($B780&lt;&gt;$B779)</formula>
    </cfRule>
  </conditionalFormatting>
  <conditionalFormatting sqref="C782">
    <cfRule type="expression" dxfId="97" priority="107">
      <formula>($B782&lt;&gt;$B781)</formula>
    </cfRule>
  </conditionalFormatting>
  <conditionalFormatting sqref="C830">
    <cfRule type="expression" dxfId="96" priority="103">
      <formula>($B830&lt;&gt;$B829)</formula>
    </cfRule>
  </conditionalFormatting>
  <conditionalFormatting sqref="C852:D875">
    <cfRule type="expression" dxfId="95" priority="102">
      <formula>($B852&lt;&gt;$B851)</formula>
    </cfRule>
  </conditionalFormatting>
  <conditionalFormatting sqref="C854">
    <cfRule type="expression" dxfId="94" priority="101">
      <formula>($B854&lt;&gt;$B853)</formula>
    </cfRule>
  </conditionalFormatting>
  <conditionalFormatting sqref="C876:D899">
    <cfRule type="expression" dxfId="93" priority="100">
      <formula>($B876&lt;&gt;$B875)</formula>
    </cfRule>
  </conditionalFormatting>
  <conditionalFormatting sqref="C878">
    <cfRule type="expression" dxfId="92" priority="99">
      <formula>($B878&lt;&gt;$B877)</formula>
    </cfRule>
  </conditionalFormatting>
  <conditionalFormatting sqref="C900:D923">
    <cfRule type="expression" dxfId="91" priority="98">
      <formula>($B900&lt;&gt;$B899)</formula>
    </cfRule>
  </conditionalFormatting>
  <conditionalFormatting sqref="C902">
    <cfRule type="expression" dxfId="90" priority="97">
      <formula>($B902&lt;&gt;$B901)</formula>
    </cfRule>
  </conditionalFormatting>
  <conditionalFormatting sqref="C924:D947">
    <cfRule type="expression" dxfId="89" priority="96">
      <formula>($B924&lt;&gt;$B923)</formula>
    </cfRule>
  </conditionalFormatting>
  <conditionalFormatting sqref="C926">
    <cfRule type="expression" dxfId="88" priority="95">
      <formula>($B926&lt;&gt;$B925)</formula>
    </cfRule>
  </conditionalFormatting>
  <conditionalFormatting sqref="C1908:D1931">
    <cfRule type="expression" dxfId="87" priority="2">
      <formula>($B1908&lt;&gt;$B1907)</formula>
    </cfRule>
  </conditionalFormatting>
  <conditionalFormatting sqref="C660:D683">
    <cfRule type="expression" dxfId="86" priority="118">
      <formula>($B660&lt;&gt;$B659)</formula>
    </cfRule>
  </conditionalFormatting>
  <conditionalFormatting sqref="C662">
    <cfRule type="expression" dxfId="85" priority="117">
      <formula>($B662&lt;&gt;$B661)</formula>
    </cfRule>
  </conditionalFormatting>
  <conditionalFormatting sqref="C710">
    <cfRule type="expression" dxfId="84" priority="113">
      <formula>($B710&lt;&gt;$B709)</formula>
    </cfRule>
  </conditionalFormatting>
  <conditionalFormatting sqref="C758">
    <cfRule type="expression" dxfId="83" priority="109">
      <formula>($B758&lt;&gt;$B757)</formula>
    </cfRule>
  </conditionalFormatting>
  <conditionalFormatting sqref="C804:D827">
    <cfRule type="expression" dxfId="82" priority="106">
      <formula>($B804&lt;&gt;$B803)</formula>
    </cfRule>
  </conditionalFormatting>
  <conditionalFormatting sqref="C806">
    <cfRule type="expression" dxfId="81" priority="105">
      <formula>($B806&lt;&gt;$B805)</formula>
    </cfRule>
  </conditionalFormatting>
  <conditionalFormatting sqref="C828:D851">
    <cfRule type="expression" dxfId="80" priority="104">
      <formula>($B828&lt;&gt;$B827)</formula>
    </cfRule>
  </conditionalFormatting>
  <conditionalFormatting sqref="C1788:D1811">
    <cfRule type="expression" dxfId="79" priority="12">
      <formula>($B1788&lt;&gt;$B1787)</formula>
    </cfRule>
  </conditionalFormatting>
  <conditionalFormatting sqref="C1790">
    <cfRule type="expression" dxfId="78" priority="11">
      <formula>($B1790&lt;&gt;$B1789)</formula>
    </cfRule>
  </conditionalFormatting>
  <conditionalFormatting sqref="C1812:D1835">
    <cfRule type="expression" dxfId="77" priority="10">
      <formula>($B1812&lt;&gt;$B1811)</formula>
    </cfRule>
  </conditionalFormatting>
  <conditionalFormatting sqref="C1814">
    <cfRule type="expression" dxfId="76" priority="9">
      <formula>($B1814&lt;&gt;$B1813)</formula>
    </cfRule>
  </conditionalFormatting>
  <conditionalFormatting sqref="C1836:D1859">
    <cfRule type="expression" dxfId="75" priority="8">
      <formula>($B1836&lt;&gt;$B1835)</formula>
    </cfRule>
  </conditionalFormatting>
  <conditionalFormatting sqref="C1838">
    <cfRule type="expression" dxfId="74" priority="7">
      <formula>($B1838&lt;&gt;$B1837)</formula>
    </cfRule>
  </conditionalFormatting>
  <conditionalFormatting sqref="C1860:D1883">
    <cfRule type="expression" dxfId="73" priority="6">
      <formula>($B1860&lt;&gt;$B1859)</formula>
    </cfRule>
  </conditionalFormatting>
  <conditionalFormatting sqref="C1862">
    <cfRule type="expression" dxfId="72" priority="5">
      <formula>($B1862&lt;&gt;$B1861)</formula>
    </cfRule>
  </conditionalFormatting>
  <conditionalFormatting sqref="C1884:D1907">
    <cfRule type="expression" dxfId="71" priority="4">
      <formula>($B1884&lt;&gt;$B1883)</formula>
    </cfRule>
  </conditionalFormatting>
  <conditionalFormatting sqref="C1886">
    <cfRule type="expression" dxfId="70" priority="3">
      <formula>($B1886&lt;&gt;$B1885)</formula>
    </cfRule>
  </conditionalFormatting>
  <conditionalFormatting sqref="C948:D971">
    <cfRule type="expression" dxfId="69" priority="82">
      <formula>($B948&lt;&gt;$B947)</formula>
    </cfRule>
  </conditionalFormatting>
  <conditionalFormatting sqref="C950">
    <cfRule type="expression" dxfId="68" priority="81">
      <formula>($B950&lt;&gt;$B949)</formula>
    </cfRule>
  </conditionalFormatting>
  <conditionalFormatting sqref="C972:D995">
    <cfRule type="expression" dxfId="67" priority="80">
      <formula>($B972&lt;&gt;$B971)</formula>
    </cfRule>
  </conditionalFormatting>
  <conditionalFormatting sqref="C974">
    <cfRule type="expression" dxfId="66" priority="79">
      <formula>($B974&lt;&gt;$B973)</formula>
    </cfRule>
  </conditionalFormatting>
  <conditionalFormatting sqref="C996:D1019">
    <cfRule type="expression" dxfId="65" priority="78">
      <formula>($B996&lt;&gt;$B995)</formula>
    </cfRule>
  </conditionalFormatting>
  <conditionalFormatting sqref="C998">
    <cfRule type="expression" dxfId="64" priority="77">
      <formula>($B998&lt;&gt;$B997)</formula>
    </cfRule>
  </conditionalFormatting>
  <conditionalFormatting sqref="C1020:D1043">
    <cfRule type="expression" dxfId="63" priority="76">
      <formula>($B1020&lt;&gt;$B1019)</formula>
    </cfRule>
  </conditionalFormatting>
  <conditionalFormatting sqref="C1022">
    <cfRule type="expression" dxfId="62" priority="75">
      <formula>($B1022&lt;&gt;$B1021)</formula>
    </cfRule>
  </conditionalFormatting>
  <conditionalFormatting sqref="C1044:D1067">
    <cfRule type="expression" dxfId="61" priority="74">
      <formula>($B1044&lt;&gt;$B1043)</formula>
    </cfRule>
  </conditionalFormatting>
  <conditionalFormatting sqref="C1046">
    <cfRule type="expression" dxfId="60" priority="73">
      <formula>($B1046&lt;&gt;$B1045)</formula>
    </cfRule>
  </conditionalFormatting>
  <conditionalFormatting sqref="C1068:D1091">
    <cfRule type="expression" dxfId="59" priority="72">
      <formula>($B1068&lt;&gt;$B1067)</formula>
    </cfRule>
  </conditionalFormatting>
  <conditionalFormatting sqref="C1070">
    <cfRule type="expression" dxfId="58" priority="71">
      <formula>($B1070&lt;&gt;$B1069)</formula>
    </cfRule>
  </conditionalFormatting>
  <conditionalFormatting sqref="C1092:D1115">
    <cfRule type="expression" dxfId="57" priority="70">
      <formula>($B1092&lt;&gt;$B1091)</formula>
    </cfRule>
  </conditionalFormatting>
  <conditionalFormatting sqref="C1094">
    <cfRule type="expression" dxfId="56" priority="69">
      <formula>($B1094&lt;&gt;$B1093)</formula>
    </cfRule>
  </conditionalFormatting>
  <conditionalFormatting sqref="C1116:D1139">
    <cfRule type="expression" dxfId="55" priority="68">
      <formula>($B1116&lt;&gt;$B1115)</formula>
    </cfRule>
  </conditionalFormatting>
  <conditionalFormatting sqref="C1118">
    <cfRule type="expression" dxfId="54" priority="67">
      <formula>($B1118&lt;&gt;$B1117)</formula>
    </cfRule>
  </conditionalFormatting>
  <conditionalFormatting sqref="C1140:D1163">
    <cfRule type="expression" dxfId="53" priority="66">
      <formula>($B1140&lt;&gt;$B1139)</formula>
    </cfRule>
  </conditionalFormatting>
  <conditionalFormatting sqref="C1142">
    <cfRule type="expression" dxfId="52" priority="65">
      <formula>($B1142&lt;&gt;$B1141)</formula>
    </cfRule>
  </conditionalFormatting>
  <conditionalFormatting sqref="C1164:D1187">
    <cfRule type="expression" dxfId="51" priority="64">
      <formula>($B1164&lt;&gt;$B1163)</formula>
    </cfRule>
  </conditionalFormatting>
  <conditionalFormatting sqref="C1166">
    <cfRule type="expression" dxfId="50" priority="63">
      <formula>($B1166&lt;&gt;$B1165)</formula>
    </cfRule>
  </conditionalFormatting>
  <conditionalFormatting sqref="C1188:D1211">
    <cfRule type="expression" dxfId="49" priority="62">
      <formula>($B1188&lt;&gt;$B1187)</formula>
    </cfRule>
  </conditionalFormatting>
  <conditionalFormatting sqref="C1190">
    <cfRule type="expression" dxfId="48" priority="61">
      <formula>($B1190&lt;&gt;$B1189)</formula>
    </cfRule>
  </conditionalFormatting>
  <conditionalFormatting sqref="C1212:D1235">
    <cfRule type="expression" dxfId="47" priority="60">
      <formula>($B1212&lt;&gt;$B1211)</formula>
    </cfRule>
  </conditionalFormatting>
  <conditionalFormatting sqref="C1214">
    <cfRule type="expression" dxfId="46" priority="59">
      <formula>($B1214&lt;&gt;$B1213)</formula>
    </cfRule>
  </conditionalFormatting>
  <conditionalFormatting sqref="C1236:D1259">
    <cfRule type="expression" dxfId="45" priority="58">
      <formula>($B1236&lt;&gt;$B1235)</formula>
    </cfRule>
  </conditionalFormatting>
  <conditionalFormatting sqref="C1238">
    <cfRule type="expression" dxfId="44" priority="57">
      <formula>($B1238&lt;&gt;$B1237)</formula>
    </cfRule>
  </conditionalFormatting>
  <conditionalFormatting sqref="C1260:D1283">
    <cfRule type="expression" dxfId="43" priority="56">
      <formula>($B1260&lt;&gt;$B1259)</formula>
    </cfRule>
  </conditionalFormatting>
  <conditionalFormatting sqref="C1262">
    <cfRule type="expression" dxfId="42" priority="55">
      <formula>($B1262&lt;&gt;$B1261)</formula>
    </cfRule>
  </conditionalFormatting>
  <conditionalFormatting sqref="C1284:D1307">
    <cfRule type="expression" dxfId="41" priority="54">
      <formula>($B1284&lt;&gt;$B1283)</formula>
    </cfRule>
  </conditionalFormatting>
  <conditionalFormatting sqref="C1286">
    <cfRule type="expression" dxfId="40" priority="53">
      <formula>($B1286&lt;&gt;$B1285)</formula>
    </cfRule>
  </conditionalFormatting>
  <conditionalFormatting sqref="C1308:D1331">
    <cfRule type="expression" dxfId="39" priority="52">
      <formula>($B1308&lt;&gt;$B1307)</formula>
    </cfRule>
  </conditionalFormatting>
  <conditionalFormatting sqref="C1310">
    <cfRule type="expression" dxfId="38" priority="51">
      <formula>($B1310&lt;&gt;$B1309)</formula>
    </cfRule>
  </conditionalFormatting>
  <conditionalFormatting sqref="C1332:D1355">
    <cfRule type="expression" dxfId="37" priority="50">
      <formula>($B1332&lt;&gt;$B1331)</formula>
    </cfRule>
  </conditionalFormatting>
  <conditionalFormatting sqref="C1334">
    <cfRule type="expression" dxfId="36" priority="49">
      <formula>($B1334&lt;&gt;$B1333)</formula>
    </cfRule>
  </conditionalFormatting>
  <conditionalFormatting sqref="C1356:D1379">
    <cfRule type="expression" dxfId="35" priority="48">
      <formula>($B1356&lt;&gt;$B1355)</formula>
    </cfRule>
  </conditionalFormatting>
  <conditionalFormatting sqref="C1358">
    <cfRule type="expression" dxfId="34" priority="47">
      <formula>($B1358&lt;&gt;$B1357)</formula>
    </cfRule>
  </conditionalFormatting>
  <conditionalFormatting sqref="C1380:D1403">
    <cfRule type="expression" dxfId="33" priority="46">
      <formula>($B1380&lt;&gt;$B1379)</formula>
    </cfRule>
  </conditionalFormatting>
  <conditionalFormatting sqref="C1382">
    <cfRule type="expression" dxfId="32" priority="45">
      <formula>($B1382&lt;&gt;$B1381)</formula>
    </cfRule>
  </conditionalFormatting>
  <conditionalFormatting sqref="C1404:D1427">
    <cfRule type="expression" dxfId="31" priority="44">
      <formula>($B1404&lt;&gt;$B1403)</formula>
    </cfRule>
  </conditionalFormatting>
  <conditionalFormatting sqref="C1406">
    <cfRule type="expression" dxfId="30" priority="43">
      <formula>($B1406&lt;&gt;$B1405)</formula>
    </cfRule>
  </conditionalFormatting>
  <conditionalFormatting sqref="C1428:D1451">
    <cfRule type="expression" dxfId="29" priority="42">
      <formula>($B1428&lt;&gt;$B1427)</formula>
    </cfRule>
  </conditionalFormatting>
  <conditionalFormatting sqref="C1430">
    <cfRule type="expression" dxfId="28" priority="41">
      <formula>($B1430&lt;&gt;$B1429)</formula>
    </cfRule>
  </conditionalFormatting>
  <conditionalFormatting sqref="C1452:D1475">
    <cfRule type="expression" dxfId="27" priority="40">
      <formula>($B1452&lt;&gt;$B1451)</formula>
    </cfRule>
  </conditionalFormatting>
  <conditionalFormatting sqref="C1454">
    <cfRule type="expression" dxfId="26" priority="39">
      <formula>($B1454&lt;&gt;$B1453)</formula>
    </cfRule>
  </conditionalFormatting>
  <conditionalFormatting sqref="C1476:D1499">
    <cfRule type="expression" dxfId="25" priority="38">
      <formula>($B1476&lt;&gt;$B1475)</formula>
    </cfRule>
  </conditionalFormatting>
  <conditionalFormatting sqref="C1478">
    <cfRule type="expression" dxfId="24" priority="37">
      <formula>($B1478&lt;&gt;$B1477)</formula>
    </cfRule>
  </conditionalFormatting>
  <conditionalFormatting sqref="C1500:D1523">
    <cfRule type="expression" dxfId="23" priority="36">
      <formula>($B1500&lt;&gt;$B1499)</formula>
    </cfRule>
  </conditionalFormatting>
  <conditionalFormatting sqref="C1502">
    <cfRule type="expression" dxfId="22" priority="35">
      <formula>($B1502&lt;&gt;$B1501)</formula>
    </cfRule>
  </conditionalFormatting>
  <conditionalFormatting sqref="C1524:D1547">
    <cfRule type="expression" dxfId="21" priority="34">
      <formula>($B1524&lt;&gt;$B1523)</formula>
    </cfRule>
  </conditionalFormatting>
  <conditionalFormatting sqref="C1526">
    <cfRule type="expression" dxfId="20" priority="33">
      <formula>($B1526&lt;&gt;$B1525)</formula>
    </cfRule>
  </conditionalFormatting>
  <conditionalFormatting sqref="C1548:D1571">
    <cfRule type="expression" dxfId="19" priority="32">
      <formula>($B1548&lt;&gt;$B1547)</formula>
    </cfRule>
  </conditionalFormatting>
  <conditionalFormatting sqref="C1550">
    <cfRule type="expression" dxfId="18" priority="31">
      <formula>($B1550&lt;&gt;$B1549)</formula>
    </cfRule>
  </conditionalFormatting>
  <conditionalFormatting sqref="C1572:D1595">
    <cfRule type="expression" dxfId="17" priority="30">
      <formula>($B1572&lt;&gt;$B1571)</formula>
    </cfRule>
  </conditionalFormatting>
  <conditionalFormatting sqref="C1574">
    <cfRule type="expression" dxfId="16" priority="29">
      <formula>($B1574&lt;&gt;$B1573)</formula>
    </cfRule>
  </conditionalFormatting>
  <conditionalFormatting sqref="C1596:D1619">
    <cfRule type="expression" dxfId="15" priority="28">
      <formula>($B1596&lt;&gt;$B1595)</formula>
    </cfRule>
  </conditionalFormatting>
  <conditionalFormatting sqref="C1598">
    <cfRule type="expression" dxfId="14" priority="27">
      <formula>($B1598&lt;&gt;$B1597)</formula>
    </cfRule>
  </conditionalFormatting>
  <conditionalFormatting sqref="C1620:D1643">
    <cfRule type="expression" dxfId="13" priority="26">
      <formula>($B1620&lt;&gt;$B1619)</formula>
    </cfRule>
  </conditionalFormatting>
  <conditionalFormatting sqref="C1622">
    <cfRule type="expression" dxfId="12" priority="25">
      <formula>($B1622&lt;&gt;$B1621)</formula>
    </cfRule>
  </conditionalFormatting>
  <conditionalFormatting sqref="C1644:D1667">
    <cfRule type="expression" dxfId="11" priority="24">
      <formula>($B1644&lt;&gt;$B1643)</formula>
    </cfRule>
  </conditionalFormatting>
  <conditionalFormatting sqref="C1646">
    <cfRule type="expression" dxfId="10" priority="23">
      <formula>($B1646&lt;&gt;$B1645)</formula>
    </cfRule>
  </conditionalFormatting>
  <conditionalFormatting sqref="C1668:D1691">
    <cfRule type="expression" dxfId="9" priority="22">
      <formula>($B1668&lt;&gt;$B1667)</formula>
    </cfRule>
  </conditionalFormatting>
  <conditionalFormatting sqref="C1670">
    <cfRule type="expression" dxfId="8" priority="21">
      <formula>($B1670&lt;&gt;$B1669)</formula>
    </cfRule>
  </conditionalFormatting>
  <conditionalFormatting sqref="C1692:D1715">
    <cfRule type="expression" dxfId="7" priority="20">
      <formula>($B1692&lt;&gt;$B1691)</formula>
    </cfRule>
  </conditionalFormatting>
  <conditionalFormatting sqref="C1694">
    <cfRule type="expression" dxfId="6" priority="19">
      <formula>($B1694&lt;&gt;$B1693)</formula>
    </cfRule>
  </conditionalFormatting>
  <conditionalFormatting sqref="C1716:D1739">
    <cfRule type="expression" dxfId="5" priority="18">
      <formula>($B1716&lt;&gt;$B1715)</formula>
    </cfRule>
  </conditionalFormatting>
  <conditionalFormatting sqref="C1718">
    <cfRule type="expression" dxfId="4" priority="17">
      <formula>($B1718&lt;&gt;$B1717)</formula>
    </cfRule>
  </conditionalFormatting>
  <conditionalFormatting sqref="C1740:D1763">
    <cfRule type="expression" dxfId="3" priority="16">
      <formula>($B1740&lt;&gt;$B1739)</formula>
    </cfRule>
  </conditionalFormatting>
  <conditionalFormatting sqref="C1742">
    <cfRule type="expression" dxfId="2" priority="15">
      <formula>($B1742&lt;&gt;$B1741)</formula>
    </cfRule>
  </conditionalFormatting>
  <conditionalFormatting sqref="C1764:D1787">
    <cfRule type="expression" dxfId="1" priority="14">
      <formula>($B1764&lt;&gt;$B1763)</formula>
    </cfRule>
  </conditionalFormatting>
  <conditionalFormatting sqref="C1766">
    <cfRule type="expression" dxfId="0" priority="13">
      <formula>($B1766&lt;&gt;$B1765)</formula>
    </cfRule>
  </conditionalFormatting>
  <pageMargins left="0.75" right="0.75" top="1" bottom="1" header="0.5" footer="0.5"/>
  <pageSetup paperSize="9" orientation="portrait" horizontalDpi="4294967292" verticalDpi="4294967292"/>
  <ignoredErrors>
    <ignoredError sqref="E12 C12:C227 C228:C1931 E36:E1931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6"/>
  <sheetViews>
    <sheetView workbookViewId="0">
      <selection activeCell="D17" sqref="D17"/>
    </sheetView>
  </sheetViews>
  <sheetFormatPr baseColWidth="10" defaultRowHeight="16" x14ac:dyDescent="0.2"/>
  <cols>
    <col min="1" max="1" width="2.5" customWidth="1"/>
    <col min="2" max="2" width="4.83203125" customWidth="1"/>
    <col min="3" max="3" width="32.33203125" customWidth="1"/>
    <col min="5" max="5" width="5.1640625" style="20" bestFit="1" customWidth="1"/>
    <col min="6" max="6" width="24.6640625" style="20" bestFit="1" customWidth="1"/>
    <col min="7" max="7" width="6.1640625" style="20" customWidth="1"/>
  </cols>
  <sheetData>
    <row r="1" spans="1:21" s="17" customFormat="1" x14ac:dyDescent="0.2">
      <c r="B1" s="68" t="s">
        <v>154</v>
      </c>
      <c r="C1" s="69">
        <v>0.5</v>
      </c>
      <c r="E1" s="43"/>
      <c r="F1" s="43"/>
      <c r="G1" s="43"/>
    </row>
    <row r="2" spans="1:21" s="17" customFormat="1" x14ac:dyDescent="0.2">
      <c r="E2" s="43"/>
      <c r="F2" s="43"/>
      <c r="G2" s="43"/>
    </row>
    <row r="3" spans="1:21" ht="31" x14ac:dyDescent="0.35">
      <c r="A3" s="17"/>
      <c r="B3" s="17"/>
      <c r="C3" s="44" t="s">
        <v>124</v>
      </c>
      <c r="D3" s="17"/>
      <c r="E3" s="43"/>
      <c r="F3" s="43"/>
      <c r="G3" s="43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x14ac:dyDescent="0.2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ht="24" x14ac:dyDescent="0.3">
      <c r="A6" s="17"/>
      <c r="B6" s="17"/>
      <c r="C6" s="62" t="s">
        <v>112</v>
      </c>
      <c r="D6" s="17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17"/>
      <c r="Q6" s="17"/>
      <c r="R6" s="17"/>
      <c r="S6" s="17"/>
      <c r="T6" s="17"/>
      <c r="U6" s="17"/>
    </row>
    <row r="7" spans="1:21" x14ac:dyDescent="0.2">
      <c r="A7" s="17"/>
      <c r="B7" s="61" t="s">
        <v>131</v>
      </c>
      <c r="C7" s="17" t="str">
        <f>"1.1 Enter data in the first sheet "</f>
        <v xml:space="preserve">1.1 Enter data in the first sheet </v>
      </c>
      <c r="D7" s="52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17"/>
      <c r="Q7" s="17"/>
      <c r="R7" s="17"/>
      <c r="S7" s="17"/>
      <c r="T7" s="17"/>
      <c r="U7" s="17"/>
    </row>
    <row r="8" spans="1:21" x14ac:dyDescent="0.2">
      <c r="A8" s="17"/>
      <c r="B8" s="17"/>
      <c r="C8" s="17"/>
      <c r="D8" s="45"/>
      <c r="E8" s="48"/>
      <c r="F8" s="43"/>
      <c r="G8" s="43"/>
      <c r="H8" s="43"/>
      <c r="I8" s="43"/>
      <c r="J8" s="43"/>
      <c r="K8" s="43"/>
      <c r="L8" s="43"/>
      <c r="M8" s="43"/>
      <c r="N8" s="43"/>
      <c r="O8" s="43"/>
      <c r="P8" s="17"/>
      <c r="Q8" s="17"/>
      <c r="R8" s="17"/>
      <c r="S8" s="17"/>
      <c r="T8" s="17"/>
      <c r="U8" s="17"/>
    </row>
    <row r="9" spans="1:21" ht="24" x14ac:dyDescent="0.3">
      <c r="A9" s="17"/>
      <c r="B9" s="17"/>
      <c r="C9" s="62" t="s">
        <v>113</v>
      </c>
      <c r="D9" s="45"/>
      <c r="E9" s="43"/>
      <c r="F9" s="43"/>
      <c r="G9" s="17"/>
      <c r="H9" s="63" t="s">
        <v>115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x14ac:dyDescent="0.2">
      <c r="A10" s="17"/>
      <c r="B10" s="61" t="s">
        <v>131</v>
      </c>
      <c r="C10" s="17" t="s">
        <v>128</v>
      </c>
      <c r="D10" s="45"/>
      <c r="E10" s="49"/>
      <c r="F10" s="53"/>
      <c r="G10" s="61" t="s">
        <v>131</v>
      </c>
      <c r="H10" s="47" t="s">
        <v>116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x14ac:dyDescent="0.2">
      <c r="A11" s="17"/>
      <c r="B11" s="17"/>
      <c r="C11" s="17" t="s">
        <v>129</v>
      </c>
      <c r="D11" s="45"/>
      <c r="E11" s="50"/>
      <c r="F11" s="50"/>
      <c r="G11" s="61" t="s">
        <v>131</v>
      </c>
      <c r="H11" s="47" t="s">
        <v>117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x14ac:dyDescent="0.2">
      <c r="A12" s="17"/>
      <c r="B12" s="17"/>
      <c r="C12" s="17" t="s">
        <v>122</v>
      </c>
      <c r="D12" s="17"/>
      <c r="E12" s="43"/>
      <c r="F12" s="43"/>
      <c r="G12" s="17"/>
      <c r="H12" s="43" t="s">
        <v>118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x14ac:dyDescent="0.2">
      <c r="A13" s="17"/>
      <c r="B13" s="17"/>
      <c r="C13" s="17" t="s">
        <v>123</v>
      </c>
      <c r="D13" s="17"/>
      <c r="E13" s="43"/>
      <c r="F13" s="43"/>
      <c r="G13" s="17"/>
      <c r="H13" s="51" t="s">
        <v>119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x14ac:dyDescent="0.2">
      <c r="A14" s="17"/>
      <c r="B14" s="17"/>
      <c r="C14" s="17" t="s">
        <v>114</v>
      </c>
      <c r="D14" s="17"/>
      <c r="E14" s="43"/>
      <c r="F14" s="43"/>
      <c r="G14" s="17"/>
      <c r="H14" s="51" t="s">
        <v>120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x14ac:dyDescent="0.2">
      <c r="A15" s="17"/>
      <c r="B15" s="17"/>
      <c r="C15" s="17"/>
      <c r="D15" s="17"/>
      <c r="E15" s="43"/>
      <c r="F15" s="43"/>
      <c r="G15" s="61" t="s">
        <v>131</v>
      </c>
      <c r="H15" s="51" t="s">
        <v>121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x14ac:dyDescent="0.2">
      <c r="A16" s="17"/>
      <c r="B16" s="17"/>
      <c r="C16" s="17"/>
      <c r="D16" s="17"/>
      <c r="E16" s="43"/>
      <c r="F16" s="43"/>
      <c r="G16" s="43"/>
      <c r="H16" s="51" t="s">
        <v>149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x14ac:dyDescent="0.2">
      <c r="A17" s="17"/>
      <c r="B17" s="17"/>
      <c r="C17" s="17"/>
      <c r="D17" s="17"/>
      <c r="E17" s="17"/>
      <c r="F17" s="17"/>
      <c r="G17" s="48"/>
      <c r="H17" s="51" t="s">
        <v>177</v>
      </c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x14ac:dyDescent="0.2">
      <c r="A18" s="17"/>
      <c r="B18" s="17"/>
      <c r="C18" s="17"/>
      <c r="D18" s="17"/>
      <c r="E18" s="17"/>
      <c r="F18" s="17"/>
      <c r="G18" s="43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x14ac:dyDescent="0.2">
      <c r="A19" s="17"/>
      <c r="B19" s="17"/>
      <c r="C19" s="60" t="s">
        <v>125</v>
      </c>
      <c r="D19" s="54" t="str">
        <f>"Jon00 DB Charting Utility version 1.09   "</f>
        <v xml:space="preserve">Jon00 DB Charting Utility version 1.09   </v>
      </c>
      <c r="E19" s="54"/>
      <c r="F19" s="55"/>
      <c r="G19" s="56" t="s">
        <v>127</v>
      </c>
      <c r="H19" s="55"/>
      <c r="I19" s="55"/>
      <c r="J19" s="55"/>
      <c r="K19" s="55"/>
      <c r="L19" s="55"/>
      <c r="M19" s="55"/>
      <c r="N19" s="55"/>
      <c r="O19" s="55"/>
      <c r="P19" s="17"/>
      <c r="Q19" s="17"/>
      <c r="R19" s="17"/>
      <c r="S19" s="17"/>
      <c r="T19" s="17"/>
      <c r="U19" s="17"/>
    </row>
    <row r="20" spans="1:21" x14ac:dyDescent="0.2">
      <c r="A20" s="17"/>
      <c r="B20" s="17"/>
      <c r="C20" s="57"/>
      <c r="D20" s="58" t="s">
        <v>126</v>
      </c>
      <c r="E20" s="58"/>
      <c r="F20" s="59"/>
      <c r="G20" s="56" t="s">
        <v>130</v>
      </c>
      <c r="H20" s="59"/>
      <c r="I20" s="59"/>
      <c r="J20" s="59"/>
      <c r="K20" s="59"/>
      <c r="L20" s="59"/>
      <c r="M20" s="59"/>
      <c r="N20" s="59"/>
      <c r="O20" s="59"/>
      <c r="P20" s="17"/>
      <c r="Q20" s="17"/>
      <c r="R20" s="17"/>
      <c r="S20" s="17"/>
      <c r="T20" s="17"/>
      <c r="U20" s="17"/>
    </row>
    <row r="21" spans="1:21" x14ac:dyDescent="0.2">
      <c r="A21" s="17"/>
      <c r="B21" s="17"/>
      <c r="C21" s="60" t="s">
        <v>152</v>
      </c>
      <c r="D21" s="67">
        <v>42309</v>
      </c>
      <c r="E21" s="59" t="s">
        <v>155</v>
      </c>
      <c r="F21" s="59"/>
      <c r="G21" s="56" t="s">
        <v>153</v>
      </c>
      <c r="H21" s="59"/>
      <c r="I21" s="59"/>
      <c r="J21" s="59"/>
      <c r="K21" s="59"/>
      <c r="L21" s="59"/>
      <c r="M21" s="59"/>
      <c r="N21" s="59"/>
      <c r="O21" s="59"/>
      <c r="P21" s="17"/>
      <c r="Q21" s="17"/>
      <c r="R21" s="17"/>
      <c r="S21" s="17"/>
      <c r="T21" s="17"/>
      <c r="U21" s="17"/>
    </row>
    <row r="22" spans="1:21" x14ac:dyDescent="0.2">
      <c r="A22" s="17"/>
      <c r="B22" s="17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17"/>
      <c r="Q22" s="17"/>
      <c r="R22" s="17"/>
      <c r="S22" s="17"/>
      <c r="T22" s="17"/>
      <c r="U22" s="17"/>
    </row>
    <row r="23" spans="1:21" s="21" customFormat="1" x14ac:dyDescent="0.2">
      <c r="A23" s="45"/>
      <c r="B23" s="45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45"/>
      <c r="Q23" s="45"/>
      <c r="R23" s="45"/>
      <c r="S23" s="45"/>
      <c r="T23" s="45"/>
      <c r="U23" s="45"/>
    </row>
    <row r="24" spans="1:21" s="21" customFormat="1" x14ac:dyDescent="0.2">
      <c r="A24" s="45"/>
      <c r="B24" s="45"/>
      <c r="C24" s="17"/>
      <c r="D24" s="17"/>
      <c r="E24" s="17"/>
      <c r="F24" s="17"/>
      <c r="G24" s="17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</row>
    <row r="25" spans="1:21" s="21" customFormat="1" x14ac:dyDescent="0.2">
      <c r="A25" s="45"/>
      <c r="B25" s="45"/>
      <c r="C25" s="17"/>
      <c r="D25" s="17"/>
      <c r="E25" s="17"/>
      <c r="F25" s="17"/>
      <c r="G25" s="17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</row>
    <row r="26" spans="1:21" s="21" customFormat="1" x14ac:dyDescent="0.2">
      <c r="A26" s="45"/>
      <c r="B26" s="45"/>
      <c r="C26" s="17"/>
      <c r="D26" s="17"/>
      <c r="E26" s="17"/>
      <c r="F26" s="17"/>
      <c r="G26" s="17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</row>
    <row r="27" spans="1:21" s="21" customFormat="1" x14ac:dyDescent="0.2">
      <c r="A27" s="45"/>
      <c r="B27" s="45"/>
      <c r="C27" s="17"/>
      <c r="D27" s="17"/>
      <c r="E27" s="17"/>
      <c r="F27" s="17"/>
      <c r="G27" s="17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</row>
    <row r="28" spans="1:21" s="21" customFormat="1" x14ac:dyDescent="0.2">
      <c r="A28" s="45"/>
      <c r="B28" s="45"/>
      <c r="C28" s="17"/>
      <c r="D28" s="17"/>
      <c r="E28" s="17"/>
      <c r="F28" s="17"/>
      <c r="G28" s="17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</row>
    <row r="29" spans="1:21" s="21" customFormat="1" x14ac:dyDescent="0.2">
      <c r="A29" s="45"/>
      <c r="B29" s="45"/>
      <c r="C29" s="17"/>
      <c r="D29" s="17"/>
      <c r="E29" s="17"/>
      <c r="F29" s="17"/>
      <c r="G29" s="17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</row>
    <row r="30" spans="1:21" s="21" customFormat="1" x14ac:dyDescent="0.2">
      <c r="A30" s="45"/>
      <c r="B30" s="45"/>
      <c r="C30" s="17"/>
      <c r="D30" s="17"/>
      <c r="E30" s="17"/>
      <c r="F30" s="17"/>
      <c r="G30" s="17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</row>
    <row r="31" spans="1:21" s="21" customFormat="1" x14ac:dyDescent="0.2">
      <c r="A31" s="45"/>
      <c r="B31" s="45"/>
      <c r="C31" s="17"/>
      <c r="D31" s="17"/>
      <c r="E31" s="17"/>
      <c r="F31" s="17"/>
      <c r="G31" s="17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</row>
    <row r="32" spans="1:21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1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1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pans="1:21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pans="1:21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21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 spans="1:21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1:2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1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1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1:21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:21" x14ac:dyDescent="0.2">
      <c r="A45" s="17"/>
      <c r="B45" s="17"/>
      <c r="C45" s="17"/>
      <c r="D45" s="17"/>
      <c r="E45" s="46"/>
      <c r="F45" s="46"/>
      <c r="G45" s="46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1:21" x14ac:dyDescent="0.2">
      <c r="A46" s="17"/>
      <c r="B46" s="17"/>
      <c r="C46" s="17"/>
      <c r="D46" s="17"/>
      <c r="E46" s="46"/>
      <c r="F46" s="46"/>
      <c r="G46" s="46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1:21" x14ac:dyDescent="0.2">
      <c r="A47" s="17"/>
      <c r="B47" s="17"/>
      <c r="C47" s="17"/>
      <c r="D47" s="17"/>
      <c r="E47" s="46"/>
      <c r="F47" s="46"/>
      <c r="G47" s="46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1:21" x14ac:dyDescent="0.2">
      <c r="A48" s="17"/>
      <c r="B48" s="17"/>
      <c r="C48" s="17"/>
      <c r="D48" s="17"/>
      <c r="E48" s="46"/>
      <c r="F48" s="46"/>
      <c r="G48" s="46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1:21" x14ac:dyDescent="0.2">
      <c r="A49" s="17"/>
      <c r="B49" s="17"/>
      <c r="C49" s="17"/>
      <c r="D49" s="17"/>
      <c r="E49" s="46"/>
      <c r="F49" s="46"/>
      <c r="G49" s="46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</row>
    <row r="50" spans="1:21" x14ac:dyDescent="0.2">
      <c r="A50" s="17"/>
      <c r="B50" s="17"/>
      <c r="C50" s="17"/>
      <c r="D50" s="17"/>
      <c r="E50" s="46"/>
      <c r="F50" s="46"/>
      <c r="G50" s="46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x14ac:dyDescent="0.2">
      <c r="A51" s="17"/>
      <c r="B51" s="17"/>
      <c r="C51" s="17"/>
      <c r="D51" s="17"/>
      <c r="E51" s="46"/>
      <c r="F51" s="46"/>
      <c r="G51" s="46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</row>
    <row r="52" spans="1:21" x14ac:dyDescent="0.2">
      <c r="A52" s="17"/>
      <c r="B52" s="17"/>
      <c r="C52" s="17"/>
      <c r="D52" s="17"/>
      <c r="E52" s="46"/>
      <c r="F52" s="46"/>
      <c r="G52" s="46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</row>
    <row r="53" spans="1:21" x14ac:dyDescent="0.2">
      <c r="A53" s="17"/>
      <c r="B53" s="17"/>
      <c r="C53" s="17"/>
      <c r="D53" s="17"/>
      <c r="E53" s="46"/>
      <c r="F53" s="46"/>
      <c r="G53" s="46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x14ac:dyDescent="0.2">
      <c r="A54" s="17"/>
      <c r="B54" s="17"/>
      <c r="C54" s="17"/>
      <c r="D54" s="17"/>
      <c r="E54" s="46"/>
      <c r="F54" s="46"/>
      <c r="G54" s="46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spans="1:21" x14ac:dyDescent="0.2">
      <c r="A55" s="17"/>
      <c r="B55" s="17"/>
      <c r="C55" s="17"/>
      <c r="D55" s="17"/>
      <c r="E55" s="43"/>
      <c r="F55" s="43"/>
      <c r="G55" s="43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</row>
    <row r="56" spans="1:21" x14ac:dyDescent="0.2">
      <c r="A56" s="17"/>
      <c r="B56" s="17"/>
      <c r="C56" s="17"/>
      <c r="D56" s="17"/>
      <c r="E56" s="43"/>
      <c r="F56" s="43"/>
      <c r="G56" s="43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</row>
    <row r="57" spans="1:21" x14ac:dyDescent="0.2">
      <c r="A57" s="17"/>
      <c r="B57" s="17"/>
      <c r="C57" s="17"/>
      <c r="D57" s="17"/>
      <c r="E57" s="43"/>
      <c r="F57" s="43"/>
      <c r="G57" s="43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</row>
    <row r="58" spans="1:21" x14ac:dyDescent="0.2">
      <c r="A58" s="17"/>
      <c r="B58" s="17"/>
      <c r="C58" s="17"/>
      <c r="D58" s="17"/>
      <c r="E58" s="43"/>
      <c r="F58" s="43"/>
      <c r="G58" s="43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spans="1:21" x14ac:dyDescent="0.2">
      <c r="A59" s="17"/>
      <c r="B59" s="17"/>
      <c r="C59" s="17"/>
      <c r="D59" s="17"/>
      <c r="E59" s="43"/>
      <c r="F59" s="43"/>
      <c r="G59" s="43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x14ac:dyDescent="0.2">
      <c r="A60" s="17"/>
      <c r="B60" s="17"/>
      <c r="C60" s="17"/>
      <c r="D60" s="17"/>
      <c r="E60" s="43"/>
      <c r="F60" s="43"/>
      <c r="G60" s="43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x14ac:dyDescent="0.2">
      <c r="A61" s="17"/>
      <c r="B61" s="17"/>
      <c r="C61" s="17"/>
      <c r="D61" s="17"/>
      <c r="E61" s="43"/>
      <c r="F61" s="43"/>
      <c r="G61" s="43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x14ac:dyDescent="0.2">
      <c r="A62" s="17"/>
      <c r="B62" s="17"/>
      <c r="C62" s="17"/>
      <c r="D62" s="17"/>
      <c r="E62" s="43"/>
      <c r="F62" s="43"/>
      <c r="G62" s="43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x14ac:dyDescent="0.2">
      <c r="A63" s="17"/>
      <c r="B63" s="17"/>
      <c r="C63" s="17"/>
      <c r="D63" s="17"/>
      <c r="E63" s="43"/>
      <c r="F63" s="43"/>
      <c r="G63" s="43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x14ac:dyDescent="0.2">
      <c r="A64" s="17"/>
      <c r="B64" s="17"/>
      <c r="C64" s="17"/>
      <c r="D64" s="17"/>
      <c r="E64" s="43"/>
      <c r="F64" s="43"/>
      <c r="G64" s="43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1" x14ac:dyDescent="0.2">
      <c r="A65" s="17"/>
      <c r="B65" s="17"/>
      <c r="C65" s="17"/>
      <c r="D65" s="17"/>
      <c r="E65" s="43"/>
      <c r="F65" s="43"/>
      <c r="G65" s="43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x14ac:dyDescent="0.2">
      <c r="A66" s="17"/>
      <c r="B66" s="17"/>
      <c r="C66" s="17"/>
      <c r="D66" s="17"/>
      <c r="E66" s="43"/>
      <c r="F66" s="43"/>
      <c r="G66" s="43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x14ac:dyDescent="0.2">
      <c r="A67" s="17"/>
      <c r="B67" s="17"/>
      <c r="C67" s="17"/>
      <c r="D67" s="17"/>
      <c r="E67" s="43"/>
      <c r="F67" s="43"/>
      <c r="G67" s="43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x14ac:dyDescent="0.2">
      <c r="A68" s="17"/>
      <c r="B68" s="17"/>
      <c r="C68" s="17"/>
      <c r="D68" s="17"/>
      <c r="E68" s="43"/>
      <c r="F68" s="43"/>
      <c r="G68" s="43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x14ac:dyDescent="0.2">
      <c r="A69" s="17"/>
      <c r="B69" s="17"/>
      <c r="C69" s="17"/>
      <c r="D69" s="17"/>
      <c r="E69" s="43"/>
      <c r="F69" s="43"/>
      <c r="G69" s="43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x14ac:dyDescent="0.2">
      <c r="A70" s="17"/>
      <c r="B70" s="17"/>
      <c r="C70" s="17"/>
      <c r="D70" s="17"/>
      <c r="E70" s="43"/>
      <c r="F70" s="43"/>
      <c r="G70" s="43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x14ac:dyDescent="0.2">
      <c r="A71" s="17"/>
      <c r="B71" s="17"/>
      <c r="C71" s="17"/>
      <c r="D71" s="17"/>
      <c r="E71" s="43"/>
      <c r="F71" s="43"/>
      <c r="G71" s="43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</row>
    <row r="72" spans="1:21" x14ac:dyDescent="0.2">
      <c r="A72" s="17"/>
      <c r="B72" s="17"/>
      <c r="C72" s="17"/>
      <c r="D72" s="17"/>
      <c r="E72" s="43"/>
      <c r="F72" s="43"/>
      <c r="G72" s="43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</row>
    <row r="73" spans="1:21" x14ac:dyDescent="0.2">
      <c r="A73" s="17"/>
      <c r="B73" s="17"/>
      <c r="C73" s="17"/>
      <c r="D73" s="17"/>
      <c r="E73" s="43"/>
      <c r="F73" s="43"/>
      <c r="G73" s="43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</row>
    <row r="74" spans="1:21" x14ac:dyDescent="0.2">
      <c r="A74" s="17"/>
      <c r="B74" s="17"/>
      <c r="C74" s="17"/>
      <c r="D74" s="17"/>
      <c r="E74" s="43"/>
      <c r="F74" s="43"/>
      <c r="G74" s="43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</row>
    <row r="75" spans="1:21" x14ac:dyDescent="0.2">
      <c r="A75" s="17"/>
      <c r="B75" s="17"/>
      <c r="C75" s="17"/>
      <c r="D75" s="17"/>
      <c r="E75" s="43"/>
      <c r="F75" s="43"/>
      <c r="G75" s="43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pans="1:21" x14ac:dyDescent="0.2">
      <c r="A76" s="17"/>
      <c r="B76" s="17"/>
      <c r="C76" s="17"/>
      <c r="D76" s="17"/>
      <c r="E76" s="43"/>
      <c r="F76" s="43"/>
      <c r="G76" s="43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</row>
  </sheetData>
  <sortState ref="E20:G43">
    <sortCondition ref="E20"/>
  </sortState>
  <hyperlinks>
    <hyperlink ref="G20" r:id="rId1"/>
    <hyperlink ref="G19" r:id="rId2"/>
    <hyperlink ref="G15" location="'INI DATA'!E3" display="here"/>
    <hyperlink ref="G11" location="'INI DATA'!B3" display="here"/>
    <hyperlink ref="G10" location="'INI DATA'!A5" display="here"/>
    <hyperlink ref="B7" location="'INI DATA'!A1" display="here"/>
    <hyperlink ref="B10" location="'INI DATA'!C12" display="here"/>
    <hyperlink ref="G21" r:id="rId3"/>
  </hyperlinks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INI DATA</vt:lpstr>
      <vt:lpstr>FULL INI generation</vt:lpstr>
      <vt:lpstr>HELP</vt:lpstr>
    </vt:vector>
  </TitlesOfParts>
  <Manager/>
  <Company/>
  <LinksUpToDate>false</LinksUpToDate>
  <SharedDoc>false</SharedDoc>
  <HyperlinkBase>http://www.domoticaworld.com</HyperlinkBase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Jon00 Database Graphing .ini Configurator</dc:title>
  <dc:subject/>
  <dc:creator>DJ</dc:creator>
  <cp:keywords/>
  <dc:description/>
  <cp:lastModifiedBy>Microsoft Office User</cp:lastModifiedBy>
  <dcterms:created xsi:type="dcterms:W3CDTF">2015-09-19T13:02:38Z</dcterms:created>
  <dcterms:modified xsi:type="dcterms:W3CDTF">2015-11-08T16:47:18Z</dcterms:modified>
  <cp:category/>
</cp:coreProperties>
</file>